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E diskas\Buhalterija\Buhalterija\Mokyklos ataskaitos 2012-2022\Ketvirtines ataskaitos 2013-2022 m\2019 m\2019 IV ketv\F.2\"/>
    </mc:Choice>
  </mc:AlternateContent>
  <bookViews>
    <workbookView xWindow="0" yWindow="0" windowWidth="23040" windowHeight="9336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134BB10D_4694_4E53_AD70_64CEE5074C85_.wvu.Cols" localSheetId="0" hidden="1">'f2'!$M:$P</definedName>
    <definedName name="Z_134BB10D_4694_4E53_AD70_64CEE5074C85_.wvu.Cols" localSheetId="1" hidden="1">'f2 (2)'!$M:$P</definedName>
    <definedName name="Z_134BB10D_4694_4E53_AD70_64CEE5074C85_.wvu.Cols" localSheetId="2" hidden="1">'f2 (3)'!$M:$P</definedName>
    <definedName name="Z_134BB10D_4694_4E53_AD70_64CEE5074C85_.wvu.Cols" localSheetId="3" hidden="1">'F2 _20190101'!$M:$P</definedName>
    <definedName name="Z_134BB10D_4694_4E53_AD70_64CEE5074C85_.wvu.PrintTitles" localSheetId="0" hidden="1">'f2'!$19:$25</definedName>
    <definedName name="Z_134BB10D_4694_4E53_AD70_64CEE5074C85_.wvu.PrintTitles" localSheetId="1" hidden="1">'f2 (2)'!$19:$25</definedName>
    <definedName name="Z_134BB10D_4694_4E53_AD70_64CEE5074C85_.wvu.PrintTitles" localSheetId="2" hidden="1">'f2 (3)'!$19:$25</definedName>
    <definedName name="Z_134BB10D_4694_4E53_AD70_64CEE5074C85_.wvu.PrintTitles" localSheetId="3" hidden="1">'F2 _20190101'!$19:$29</definedName>
    <definedName name="Z_444547E1_3670_4BE7_8AB5_14E03490C775_.wvu.Cols" localSheetId="0" hidden="1">'f2'!$M:$P</definedName>
    <definedName name="Z_444547E1_3670_4BE7_8AB5_14E03490C775_.wvu.Cols" localSheetId="1" hidden="1">'f2 (2)'!$M:$P</definedName>
    <definedName name="Z_444547E1_3670_4BE7_8AB5_14E03490C775_.wvu.Cols" localSheetId="2" hidden="1">'f2 (3)'!$M:$P</definedName>
    <definedName name="Z_444547E1_3670_4BE7_8AB5_14E03490C775_.wvu.Cols" localSheetId="3" hidden="1">'F2 _20190101'!$M:$P</definedName>
    <definedName name="Z_444547E1_3670_4BE7_8AB5_14E03490C775_.wvu.PrintTitles" localSheetId="0" hidden="1">'f2'!$19:$25</definedName>
    <definedName name="Z_444547E1_3670_4BE7_8AB5_14E03490C775_.wvu.PrintTitles" localSheetId="1" hidden="1">'f2 (2)'!$19:$25</definedName>
    <definedName name="Z_444547E1_3670_4BE7_8AB5_14E03490C775_.wvu.PrintTitles" localSheetId="2" hidden="1">'f2 (3)'!$19:$25</definedName>
    <definedName name="Z_444547E1_3670_4BE7_8AB5_14E03490C775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62913"/>
  <customWorkbookViews>
    <customWorkbookView name="„Windows“ vartotojas - Individuali peržiūra" guid="{444547E1-3670-4BE7-8AB5-14E03490C775}" mergeInterval="0" personalView="1" maximized="1" xWindow="-9" yWindow="-9" windowWidth="1938" windowHeight="1060" activeSheetId="4"/>
    <customWorkbookView name="vartotojas - Individuali peržiūra" guid="{134BB10D-4694-4E53-AD70-64CEE5074C85}" mergeInterval="0" personalView="1" maximized="1" windowWidth="1916" windowHeight="807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M58" i="4" l="1"/>
  <c r="N58" i="4"/>
  <c r="O58" i="4"/>
  <c r="P58" i="4"/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L201" i="4" s="1"/>
  <c r="L200" i="4" s="1"/>
  <c r="K202" i="4"/>
  <c r="K201" i="4" s="1"/>
  <c r="K200" i="4" s="1"/>
  <c r="J202" i="4"/>
  <c r="J201" i="4" s="1"/>
  <c r="J200" i="4" s="1"/>
  <c r="I201" i="4"/>
  <c r="I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0" i="4"/>
  <c r="I229" i="4" s="1"/>
  <c r="K31" i="4"/>
  <c r="I131" i="4"/>
  <c r="I30" i="4" s="1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214" i="3" l="1"/>
  <c r="K227" i="1"/>
  <c r="L31" i="2"/>
  <c r="L176" i="1"/>
  <c r="L176" i="2"/>
  <c r="L93" i="2"/>
  <c r="K205" i="1"/>
  <c r="K109" i="1"/>
  <c r="K93" i="1"/>
  <c r="K65" i="2"/>
  <c r="K64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311" i="3"/>
  <c r="L175" i="1"/>
  <c r="K175" i="1"/>
  <c r="K174" i="1" s="1"/>
  <c r="I175" i="2"/>
  <c r="K226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<sst xmlns="http://schemas.openxmlformats.org/spreadsheetml/2006/main" count="2006" uniqueCount="749">
  <si>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</si>
  <si>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</si>
  <si>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</si>
  <si>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</si>
  <si>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</si>
  <si>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</si>
  <si>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</si>
  <si>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</si>
  <si>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</si>
  <si>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</si>
  <si>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</si>
  <si>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</si>
  <si>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</si>
  <si>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</si>
  <si>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</si>
  <si>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</si>
  <si>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</si>
  <si>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</si>
  <si>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</si>
  <si>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</si>
  <si>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</si>
  <si>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</si>
  <si>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</si>
  <si>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</si>
  <si>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</si>
  <si>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</si>
  <si>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</si>
  <si>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</si>
  <si>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</si>
  <si>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</si>
  <si>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</si>
  <si>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</si>
  <si>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</si>
  <si>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</si>
  <si>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</si>
  <si>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</si>
  <si>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</si>
  <si>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</si>
  <si>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</si>
  <si>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</si>
  <si>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</si>
  <si>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</si>
  <si>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</si>
  <si>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</si>
  <si>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</si>
  <si>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</si>
  <si>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</si>
  <si>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</si>
  <si>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</si>
  <si>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</si>
  <si>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</si>
  <si>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</si>
  <si>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</si>
  <si>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</si>
  <si>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</si>
  <si>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</si>
  <si>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</si>
  <si>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</si>
  <si>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</si>
  <si>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</si>
  <si>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</si>
  <si>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</si>
  <si>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</si>
  <si>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</si>
  <si>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</si>
  <si>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</si>
  <si>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</si>
  <si>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</si>
  <si>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</si>
  <si>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</si>
  <si>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</si>
  <si>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</si>
  <si>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</si>
  <si>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</si>
  <si>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</si>
  <si>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</si>
  <si>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</si>
  <si>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</si>
  <si>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</si>
  <si>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</si>
  <si>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</si>
  <si>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</si>
  <si>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</si>
  <si>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</si>
  <si>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</si>
  <si>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</si>
  <si>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</si>
  <si>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</si>
  <si>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</si>
  <si>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</si>
  <si>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</si>
  <si>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</si>
  <si>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</si>
  <si>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</si>
  <si>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</si>
  <si>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</si>
  <si>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</si>
  <si>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</si>
  <si>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</si>
  <si>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</si>
  <si>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</si>
  <si>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</si>
  <si>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</si>
  <si>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</si>
  <si>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</si>
  <si>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</si>
  <si>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</si>
  <si>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</si>
  <si>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</si>
  <si>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</si>
  <si>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</si>
  <si>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</si>
  <si>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</si>
  <si>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</si>
  <si>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</si>
  <si>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</si>
  <si>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</si>
  <si>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</si>
  <si>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</si>
  <si>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</si>
  <si>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</si>
  <si>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</si>
  <si>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</si>
  <si>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</si>
  <si>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</si>
  <si>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</si>
  <si>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</si>
  <si>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</si>
  <si>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</si>
  <si>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</si>
  <si>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</si>
  <si>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</si>
  <si>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</si>
  <si>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</si>
  <si>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</si>
  <si>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</si>
  <si>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</si>
  <si>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</si>
  <si>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</si>
  <si>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</si>
  <si>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</si>
  <si>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</si>
  <si>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</si>
  <si>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</si>
  <si>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</si>
  <si>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</si>
  <si>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</si>
  <si>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</si>
  <si>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</si>
  <si>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</si>
  <si>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</si>
  <si>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</si>
  <si>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</si>
  <si>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</si>
  <si>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</si>
  <si>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</si>
  <si>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</si>
  <si>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</si>
  <si>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</si>
  <si>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</si>
  <si>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</si>
  <si>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</si>
  <si>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</si>
  <si>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</si>
  <si>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</si>
  <si>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</si>
  <si>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</si>
  <si>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</si>
  <si>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</si>
  <si>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</si>
  <si>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</si>
  <si>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</si>
  <si>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</si>
  <si>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</si>
  <si>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</si>
  <si>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</si>
  <si>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</si>
  <si>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</si>
  <si>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</si>
  <si>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</si>
  <si>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</si>
  <si>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</si>
  <si>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</si>
  <si>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</si>
  <si>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</si>
  <si>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</si>
  <si>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</si>
  <si>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</si>
  <si>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</si>
  <si>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</si>
  <si>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</si>
  <si>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</si>
  <si>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</si>
  <si>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</si>
  <si>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</si>
  <si>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</si>
  <si>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</si>
  <si>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</si>
  <si>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</si>
  <si>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</si>
  <si>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</si>
  <si>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</si>
  <si>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</si>
  <si>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</si>
  <si>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</si>
  <si>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</si>
  <si>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</si>
  <si>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</si>
  <si>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</si>
  <si>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</si>
  <si>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</si>
  <si>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</si>
  <si>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</si>
  <si>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</si>
  <si>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</si>
  <si>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</si>
  <si>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</si>
  <si>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</si>
  <si>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</si>
  <si>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</si>
  <si>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</si>
  <si>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</si>
  <si>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</si>
  <si>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</si>
  <si>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</si>
  <si>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</si>
  <si>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</si>
  <si>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</si>
  <si>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</si>
  <si>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</si>
  <si>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</si>
  <si>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</si>
  <si>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</si>
  <si>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</si>
  <si>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</si>
  <si>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</si>
  <si>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</si>
  <si>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</si>
  <si>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</si>
  <si>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</si>
  <si>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</si>
  <si>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</si>
  <si>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</si>
  <si>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</si>
  <si>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</si>
  <si>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</si>
  <si>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</si>
  <si>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</si>
  <si>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</si>
  <si>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</si>
  <si>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</si>
  <si>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</si>
  <si>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</si>
  <si>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</si>
  <si>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</si>
  <si>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</si>
  <si>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</si>
  <si>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</si>
  <si>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</si>
  <si>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</si>
  <si>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</si>
  <si>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</si>
  <si>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</si>
  <si>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</si>
  <si>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</si>
  <si>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</si>
  <si>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</si>
  <si>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</si>
  <si>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</si>
  <si>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</si>
  <si>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</si>
  <si>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</si>
  <si>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</si>
  <si>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</si>
  <si>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</si>
  <si>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</si>
  <si>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</si>
  <si>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</si>
  <si>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</si>
  <si>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</si>
  <si>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</si>
  <si>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</si>
  <si>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</si>
  <si>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</si>
  <si>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</si>
  <si>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</si>
  <si>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</si>
  <si>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</si>
  <si>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</si>
  <si>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</si>
  <si>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</si>
  <si>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</si>
  <si>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</si>
  <si>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</si>
  <si>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</si>
  <si>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</si>
  <si>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</si>
  <si>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</si>
  <si>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</si>
  <si>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</si>
  <si>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</si>
  <si>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</si>
  <si>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</si>
  <si>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</si>
  <si>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</si>
  <si>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</si>
  <si>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</si>
  <si>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</si>
  <si>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</si>
  <si>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</si>
  <si>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</si>
  <si>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</si>
  <si>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</si>
  <si>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</si>
  <si>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</si>
  <si>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</si>
  <si>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</si>
  <si>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</si>
  <si>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</si>
  <si>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</si>
  <si>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</si>
  <si>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</si>
  <si>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</si>
  <si>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</si>
  <si>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</si>
  <si>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</si>
  <si>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</si>
  <si>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</si>
  <si>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</si>
  <si>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</si>
  <si>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</si>
  <si>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</si>
  <si>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</si>
  <si>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</si>
  <si>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</si>
  <si>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</si>
  <si>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</si>
  <si>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</si>
  <si>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</si>
  <si>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</si>
  <si>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</si>
  <si>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</si>
  <si>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</si>
  <si>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</si>
  <si>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</si>
  <si>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</si>
  <si>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</si>
  <si>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</si>
  <si>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</si>
  <si>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</si>
  <si>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</si>
  <si>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</si>
  <si>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</si>
  <si>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</si>
  <si>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</si>
  <si>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</si>
  <si>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</si>
  <si>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</si>
  <si>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</si>
  <si>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</si>
  <si>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</si>
  <si>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</si>
  <si>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</si>
  <si>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</si>
  <si>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</si>
  <si>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</si>
  <si>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</si>
  <si>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</si>
  <si>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</si>
  <si>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</si>
  <si>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</si>
  <si>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</si>
  <si>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</si>
  <si>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</si>
  <si>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</si>
  <si>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</si>
  <si>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</si>
  <si>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</si>
  <si>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</si>
  <si>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</si>
  <si>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</si>
  <si>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</si>
  <si>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</si>
  <si>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</si>
  <si>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</si>
  <si>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</si>
  <si>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</si>
  <si>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</si>
  <si>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</si>
  <si>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</si>
  <si>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</si>
  <si>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</si>
  <si>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</si>
  <si>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</si>
  <si>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</si>
  <si>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</si>
  <si>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</si>
  <si>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</si>
  <si>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</si>
  <si>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</si>
  <si>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</si>
  <si>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</si>
  <si>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</si>
  <si>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</si>
  <si>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</si>
  <si>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</si>
  <si>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</si>
  <si>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</si>
  <si>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</si>
  <si>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</si>
  <si>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</si>
  <si>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</si>
  <si>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</si>
  <si>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</si>
  <si>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</si>
  <si>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</si>
  <si>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</si>
  <si>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</si>
  <si>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</si>
  <si>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</si>
  <si>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</si>
  <si>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</si>
  <si>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</si>
  <si>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</si>
  <si>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</si>
  <si>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</si>
  <si>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</si>
  <si>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</si>
  <si>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</si>
  <si>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</si>
  <si>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</si>
  <si>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</si>
  <si>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</si>
  <si>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</si>
  <si>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</si>
  <si>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</si>
  <si>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</si>
  <si>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</si>
  <si>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</si>
  <si>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</si>
  <si>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</si>
  <si>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</si>
  <si>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</si>
  <si>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</si>
  <si>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</si>
  <si>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</si>
  <si>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</si>
  <si>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</si>
  <si>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</si>
  <si>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</si>
  <si>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</si>
  <si>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</si>
  <si>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</si>
  <si>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</si>
  <si>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</si>
  <si>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</si>
  <si>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</si>
  <si>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</si>
  <si>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</si>
  <si>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</si>
  <si>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</si>
  <si>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</si>
  <si>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</si>
  <si>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</si>
  <si>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</si>
  <si>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</si>
  <si>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</si>
  <si>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</si>
  <si>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</si>
  <si>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</si>
  <si>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</si>
  <si>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</si>
  <si>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</si>
  <si>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</si>
  <si>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</si>
  <si>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</si>
  <si>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</si>
  <si>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</si>
  <si>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</si>
  <si>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</si>
  <si>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</si>
  <si>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</si>
  <si>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</si>
  <si>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</si>
  <si>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</si>
  <si>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</si>
  <si>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</si>
  <si>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</si>
  <si>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</si>
  <si>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</si>
  <si>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</si>
  <si>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</si>
  <si>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</si>
  <si>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</si>
  <si>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</si>
  <si>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</si>
  <si>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</si>
  <si>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</si>
  <si>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</si>
  <si>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</si>
  <si>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</si>
  <si>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</si>
  <si>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</si>
  <si>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</si>
  <si>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</si>
  <si>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</si>
  <si>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</si>
  <si>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</si>
  <si>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</si>
  <si>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</si>
  <si>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</si>
  <si>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</si>
  <si>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</si>
  <si>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</si>
  <si>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</si>
  <si>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</si>
  <si>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</si>
  <si>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</si>
  <si>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</si>
  <si>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</si>
  <si>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</si>
  <si>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</si>
  <si>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</si>
  <si>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</si>
  <si>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</si>
  <si>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</si>
  <si>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</si>
  <si>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</si>
  <si>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</si>
  <si>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</si>
  <si>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</si>
  <si>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</si>
  <si>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</si>
  <si>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</si>
  <si>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</si>
  <si>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</si>
  <si>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</si>
  <si>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</si>
  <si>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</si>
  <si>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</si>
  <si>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</si>
  <si>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</si>
  <si>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</si>
  <si>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</si>
  <si>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</si>
  <si>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</si>
  <si>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</si>
  <si>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</si>
  <si>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</si>
  <si>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</si>
  <si>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</si>
  <si>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</si>
  <si>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</si>
  <si>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</si>
  <si>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</si>
  <si>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</si>
  <si>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</si>
  <si>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</si>
  <si>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</si>
  <si>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</si>
  <si>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</si>
  <si>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</si>
  <si>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</si>
  <si>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</si>
  <si>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</si>
  <si>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</si>
  <si>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</si>
  <si>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</si>
  <si>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</si>
  <si>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</si>
  <si>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</si>
  <si>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</si>
  <si>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</si>
  <si>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</si>
  <si>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</si>
  <si>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</si>
  <si>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</si>
  <si>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</si>
  <si>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</si>
  <si>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</si>
  <si>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</si>
  <si>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</si>
  <si>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</si>
  <si>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</si>
  <si>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</si>
  <si>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</si>
  <si>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</si>
  <si>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</si>
  <si>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</si>
  <si>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</si>
  <si>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</si>
  <si>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</si>
  <si>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</si>
  <si>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</si>
  <si>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</si>
  <si>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</si>
  <si>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</si>
  <si>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</si>
  <si>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</si>
  <si>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</si>
  <si>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</si>
  <si>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</si>
  <si>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</si>
  <si>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</si>
  <si>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</si>
  <si>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</si>
  <si>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</si>
  <si>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</si>
  <si>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</si>
  <si>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</si>
  <si>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</si>
  <si>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</si>
  <si>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</si>
  <si>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</si>
  <si>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</si>
  <si>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</si>
  <si>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</si>
  <si>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</si>
  <si>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</si>
  <si>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</si>
  <si>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</si>
  <si>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</si>
  <si>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</si>
  <si>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</si>
  <si>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</si>
  <si>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</si>
  <si>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</si>
  <si>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</si>
  <si>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</si>
  <si>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</si>
  <si>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</si>
  <si>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</si>
  <si>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</si>
  <si>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</si>
  <si>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</si>
  <si>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</si>
  <si>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</si>
  <si>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</si>
  <si>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</si>
  <si>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</si>
  <si>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</si>
  <si>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</si>
  <si>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</si>
  <si>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</si>
  <si>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</si>
  <si>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</si>
  <si>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</si>
  <si>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</si>
  <si>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</si>
  <si>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</si>
  <si>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</si>
  <si>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</si>
  <si>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</si>
  <si>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</si>
  <si>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</si>
  <si>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</si>
  <si>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</si>
  <si>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</si>
  <si>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</si>
  <si>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</si>
  <si>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</si>
  <si>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</si>
  <si>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</si>
  <si>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</si>
  <si>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</si>
  <si>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</si>
  <si>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</si>
  <si>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</si>
  <si>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</si>
  <si>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</si>
  <si>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</si>
  <si>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</si>
  <si>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</si>
  <si>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</si>
  <si>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</si>
  <si>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</si>
  <si>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</si>
  <si>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</si>
  <si>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</si>
  <si>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</si>
  <si>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</si>
  <si>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</si>
  <si>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</si>
  <si>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</si>
  <si>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</si>
  <si>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</si>
  <si>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</si>
  <si>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</si>
  <si>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</si>
  <si>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</si>
  <si>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</si>
  <si>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</si>
  <si>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</si>
  <si>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</si>
  <si>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</si>
  <si>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</si>
  <si>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</si>
  <si>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</si>
  <si>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</si>
  <si>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</si>
  <si>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</si>
  <si>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</si>
  <si>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</si>
  <si>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</si>
  <si>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</si>
  <si>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</si>
  <si>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</si>
  <si>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</si>
  <si>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</si>
  <si>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</si>
  <si>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</si>
  <si>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</si>
  <si>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</si>
  <si>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</si>
  <si>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</si>
  <si>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</si>
  <si>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</si>
  <si>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</si>
  <si>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</si>
  <si>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</si>
  <si>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</si>
  <si>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</si>
  <si>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</si>
  <si>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</si>
  <si>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</si>
  <si>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</si>
  <si>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</si>
  <si>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</si>
  <si>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</si>
  <si>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</si>
  <si>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</si>
  <si>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</si>
  <si>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</si>
  <si>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</si>
  <si>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</si>
  <si>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</si>
  <si>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</si>
  <si>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</si>
  <si>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</si>
  <si>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 xml:space="preserve">                                 ELEKTRĖNŲ PRADINĖ MOKYKLA, 190675315, TAIKOS G. 15, ELEKTRĖNAI</t>
  </si>
  <si>
    <t xml:space="preserve">                                       Švietimo kokybės ir prieinamumo gerinimas</t>
  </si>
  <si>
    <t xml:space="preserve">                                                                                              (data)</t>
  </si>
  <si>
    <t>Vyr.buhalterė</t>
  </si>
  <si>
    <t>Inga Mirinavičienė</t>
  </si>
  <si>
    <t>Suvestinė</t>
  </si>
  <si>
    <t>Direktorė</t>
  </si>
  <si>
    <t>Virginija Stanislovaitienė</t>
  </si>
  <si>
    <t>2020-01-17 Nr. 19</t>
  </si>
  <si>
    <t>2020 M. SAUSIO 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</si>
</sst>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0" borderId="0" xfId="1" applyFont="1" applyBorder="1"/>
    <xf numFmtId="0" fontId="7" fillId="0" borderId="2" xfId="1" applyFont="1" applyBorder="1"/>
    <xf numFmtId="2" fontId="7" fillId="2" borderId="4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0" borderId="0" xfId="1" applyNumberFormat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91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L91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B%2091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P%209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2 (2)"/>
      <sheetName val="f2 (3)"/>
      <sheetName val="F2 _20190101"/>
      <sheetName val="Lapas1"/>
    </sheetNames>
    <sheetDataSet>
      <sheetData sheetId="0"/>
      <sheetData sheetId="1"/>
      <sheetData sheetId="2"/>
      <sheetData sheetId="3">
        <row r="58">
          <cell r="K58">
            <v>2229.5300000000002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2 (2)"/>
      <sheetName val="f2 (3)"/>
      <sheetName val="F2 _20190101"/>
      <sheetName val="Lapas1"/>
    </sheetNames>
    <sheetDataSet>
      <sheetData sheetId="0"/>
      <sheetData sheetId="1"/>
      <sheetData sheetId="2"/>
      <sheetData sheetId="3">
        <row r="58">
          <cell r="K58">
            <v>69.040000000000006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2 (2)"/>
      <sheetName val="f2 (3)"/>
      <sheetName val="F2 _20190101"/>
      <sheetName val="Lapas1"/>
    </sheetNames>
    <sheetDataSet>
      <sheetData sheetId="0"/>
      <sheetData sheetId="1"/>
      <sheetData sheetId="2"/>
      <sheetData sheetId="3">
        <row r="58">
          <cell r="K58">
            <v>496.17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2 (2)"/>
      <sheetName val="f2 (3)"/>
      <sheetName val="F2 _20190101"/>
      <sheetName val="Lapas1"/>
    </sheetNames>
    <sheetDataSet>
      <sheetData sheetId="0"/>
      <sheetData sheetId="1"/>
      <sheetData sheetId="2"/>
      <sheetData sheetId="3">
        <row r="58">
          <cell r="K58">
            <v>262.45</v>
          </cell>
        </row>
      </sheetData>
      <sheetData sheetId="4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revisionLog2.xml"/><Relationship Id="rId15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C0E74A5-3063-4509-AB77-F5FCECDE87F4}" diskRevisions="1" revisionId="5539" version="47">
  <header guid="{07DF1732-4112-4B43-AF86-F5F0E9AC536C}" dateTime="2022-03-18T10:11:58" maxSheetId="6" userName="„Windows“ vartotojas" r:id="rId154" minRId="5522">
    <sheetIdMap count="5">
      <sheetId val="1"/>
      <sheetId val="2"/>
      <sheetId val="3"/>
      <sheetId val="4"/>
      <sheetId val="5"/>
    </sheetIdMap>
  </header>
  <header guid="{9C0E74A5-3063-4509-AB77-F5FCECDE87F4}" dateTime="2022-03-18T10:18:45" maxSheetId="6" userName="„Windows“ vartotojas" r:id="rId155" minRId="553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22" sId="4">
    <oc r="A9" t="inlineStr">
      <is>
        <t>2020 M. GRUODŽIO 31 D.</t>
      </is>
    </oc>
    <nc r="A9" t="inlineStr">
      <is>
        <t>2019 M. GRUODŽIO 31 D.</t>
      </is>
    </nc>
  </rcc>
  <rcv guid="{444547E1-3670-4BE7-8AB5-14E03490C775}" action="delete"/>
  <rdn rId="0" localSheetId="1" customView="1" name="Z_444547E1_3670_4BE7_8AB5_14E03490C775_.wvu.PrintTitles" hidden="1" oldHidden="1">
    <formula>'f2'!$19:$25</formula>
    <oldFormula>'f2'!$19:$25</oldFormula>
  </rdn>
  <rdn rId="0" localSheetId="1" customView="1" name="Z_444547E1_3670_4BE7_8AB5_14E03490C775_.wvu.Cols" hidden="1" oldHidden="1">
    <formula>'f2'!$M:$P</formula>
    <oldFormula>'f2'!$M:$P</oldFormula>
  </rdn>
  <rdn rId="0" localSheetId="2" customView="1" name="Z_444547E1_3670_4BE7_8AB5_14E03490C775_.wvu.PrintTitles" hidden="1" oldHidden="1">
    <formula>'f2 (2)'!$19:$25</formula>
    <oldFormula>'f2 (2)'!$19:$25</oldFormula>
  </rdn>
  <rdn rId="0" localSheetId="2" customView="1" name="Z_444547E1_3670_4BE7_8AB5_14E03490C775_.wvu.Cols" hidden="1" oldHidden="1">
    <formula>'f2 (2)'!$M:$P</formula>
    <oldFormula>'f2 (2)'!$M:$P</oldFormula>
  </rdn>
  <rdn rId="0" localSheetId="3" customView="1" name="Z_444547E1_3670_4BE7_8AB5_14E03490C775_.wvu.PrintTitles" hidden="1" oldHidden="1">
    <formula>'f2 (3)'!$19:$25</formula>
    <oldFormula>'f2 (3)'!$19:$25</oldFormula>
  </rdn>
  <rdn rId="0" localSheetId="3" customView="1" name="Z_444547E1_3670_4BE7_8AB5_14E03490C775_.wvu.Cols" hidden="1" oldHidden="1">
    <formula>'f2 (3)'!$M:$P</formula>
    <oldFormula>'f2 (3)'!$M:$P</oldFormula>
  </rdn>
  <rdn rId="0" localSheetId="4" customView="1" name="Z_444547E1_3670_4BE7_8AB5_14E03490C775_.wvu.PrintTitles" hidden="1" oldHidden="1">
    <formula>'F2 _20190101'!$19:$29</formula>
    <oldFormula>'F2 _20190101'!$19:$29</oldFormula>
  </rdn>
  <rdn rId="0" localSheetId="4" customView="1" name="Z_444547E1_3670_4BE7_8AB5_14E03490C775_.wvu.Cols" hidden="1" oldHidden="1">
    <formula>'F2 _20190101'!$M:$P</formula>
    <oldFormula>'F2 _20190101'!$M:$P</oldFormula>
  </rdn>
  <rcv guid="{444547E1-3670-4BE7-8AB5-14E03490C77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31" sId="4">
    <oc r="A9" t="inlineStr">
      <is>
        <t>2019 M. GRUODŽIO 31 D.</t>
      </is>
    </oc>
    <nc r="A9" t="inlineStr">
      <is>
        <t>2020 M. SAUSIO 1 D.</t>
      </is>
    </nc>
  </rcc>
  <rcv guid="{444547E1-3670-4BE7-8AB5-14E03490C775}" action="delete"/>
  <rdn rId="0" localSheetId="1" customView="1" name="Z_444547E1_3670_4BE7_8AB5_14E03490C775_.wvu.PrintTitles" hidden="1" oldHidden="1">
    <formula>'f2'!$19:$25</formula>
    <oldFormula>'f2'!$19:$25</oldFormula>
  </rdn>
  <rdn rId="0" localSheetId="1" customView="1" name="Z_444547E1_3670_4BE7_8AB5_14E03490C775_.wvu.Cols" hidden="1" oldHidden="1">
    <formula>'f2'!$M:$P</formula>
    <oldFormula>'f2'!$M:$P</oldFormula>
  </rdn>
  <rdn rId="0" localSheetId="2" customView="1" name="Z_444547E1_3670_4BE7_8AB5_14E03490C775_.wvu.PrintTitles" hidden="1" oldHidden="1">
    <formula>'f2 (2)'!$19:$25</formula>
    <oldFormula>'f2 (2)'!$19:$25</oldFormula>
  </rdn>
  <rdn rId="0" localSheetId="2" customView="1" name="Z_444547E1_3670_4BE7_8AB5_14E03490C775_.wvu.Cols" hidden="1" oldHidden="1">
    <formula>'f2 (2)'!$M:$P</formula>
    <oldFormula>'f2 (2)'!$M:$P</oldFormula>
  </rdn>
  <rdn rId="0" localSheetId="3" customView="1" name="Z_444547E1_3670_4BE7_8AB5_14E03490C775_.wvu.PrintTitles" hidden="1" oldHidden="1">
    <formula>'f2 (3)'!$19:$25</formula>
    <oldFormula>'f2 (3)'!$19:$25</oldFormula>
  </rdn>
  <rdn rId="0" localSheetId="3" customView="1" name="Z_444547E1_3670_4BE7_8AB5_14E03490C775_.wvu.Cols" hidden="1" oldHidden="1">
    <formula>'f2 (3)'!$M:$P</formula>
    <oldFormula>'f2 (3)'!$M:$P</oldFormula>
  </rdn>
  <rdn rId="0" localSheetId="4" customView="1" name="Z_444547E1_3670_4BE7_8AB5_14E03490C775_.wvu.PrintTitles" hidden="1" oldHidden="1">
    <formula>'F2 _20190101'!$19:$29</formula>
    <oldFormula>'F2 _20190101'!$19:$29</oldFormula>
  </rdn>
  <rdn rId="0" localSheetId="4" customView="1" name="Z_444547E1_3670_4BE7_8AB5_14E03490C775_.wvu.Cols" hidden="1" oldHidden="1">
    <formula>'F2 _20190101'!$M:$P</formula>
    <oldFormula>'F2 _20190101'!$M:$P</oldFormula>
  </rdn>
  <rcv guid="{444547E1-3670-4BE7-8AB5-14E03490C77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2" t="s">
        <v>176</v>
      </c>
      <c r="K1" s="423"/>
      <c r="L1" s="4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3"/>
      <c r="K2" s="423"/>
      <c r="L2" s="4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3"/>
      <c r="K3" s="423"/>
      <c r="L3" s="4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3"/>
      <c r="K4" s="423"/>
      <c r="L4" s="4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3"/>
      <c r="K5" s="423"/>
      <c r="L5" s="4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9"/>
      <c r="H6" s="440"/>
      <c r="I6" s="440"/>
      <c r="J6" s="440"/>
      <c r="K6" s="4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4" t="s">
        <v>173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5" t="s">
        <v>161</v>
      </c>
      <c r="H8" s="445"/>
      <c r="I8" s="445"/>
      <c r="J8" s="445"/>
      <c r="K8" s="4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3" t="s">
        <v>163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4" t="s">
        <v>164</v>
      </c>
      <c r="H10" s="444"/>
      <c r="I10" s="444"/>
      <c r="J10" s="444"/>
      <c r="K10" s="4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6" t="s">
        <v>162</v>
      </c>
      <c r="H11" s="446"/>
      <c r="I11" s="446"/>
      <c r="J11" s="446"/>
      <c r="K11" s="4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3" t="s">
        <v>5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4" t="s">
        <v>165</v>
      </c>
      <c r="H15" s="444"/>
      <c r="I15" s="444"/>
      <c r="J15" s="444"/>
      <c r="K15" s="4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7" t="s">
        <v>166</v>
      </c>
      <c r="H16" s="437"/>
      <c r="I16" s="437"/>
      <c r="J16" s="437"/>
      <c r="K16" s="4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1"/>
      <c r="H17" s="442"/>
      <c r="I17" s="442"/>
      <c r="J17" s="442"/>
      <c r="K17" s="4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9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8" t="s">
        <v>7</v>
      </c>
      <c r="H25" s="4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6" t="s">
        <v>2</v>
      </c>
      <c r="B27" s="427"/>
      <c r="C27" s="428"/>
      <c r="D27" s="428"/>
      <c r="E27" s="428"/>
      <c r="F27" s="428"/>
      <c r="G27" s="431" t="s">
        <v>3</v>
      </c>
      <c r="H27" s="433" t="s">
        <v>143</v>
      </c>
      <c r="I27" s="435" t="s">
        <v>147</v>
      </c>
      <c r="J27" s="436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9"/>
      <c r="B28" s="430"/>
      <c r="C28" s="430"/>
      <c r="D28" s="430"/>
      <c r="E28" s="430"/>
      <c r="F28" s="430"/>
      <c r="G28" s="432"/>
      <c r="H28" s="434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0" t="s">
        <v>139</v>
      </c>
      <c r="B29" s="411"/>
      <c r="C29" s="411"/>
      <c r="D29" s="411"/>
      <c r="E29" s="411"/>
      <c r="F29" s="4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2">
        <v>1</v>
      </c>
      <c r="B54" s="403"/>
      <c r="C54" s="403"/>
      <c r="D54" s="403"/>
      <c r="E54" s="403"/>
      <c r="F54" s="4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3">
        <v>1</v>
      </c>
      <c r="B90" s="414"/>
      <c r="C90" s="414"/>
      <c r="D90" s="414"/>
      <c r="E90" s="414"/>
      <c r="F90" s="4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3"/>
      <c r="C131" s="403"/>
      <c r="D131" s="403"/>
      <c r="E131" s="403"/>
      <c r="F131" s="4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2">
        <v>1</v>
      </c>
      <c r="B171" s="403"/>
      <c r="C171" s="403"/>
      <c r="D171" s="403"/>
      <c r="E171" s="403"/>
      <c r="F171" s="4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3"/>
      <c r="C208" s="403"/>
      <c r="D208" s="403"/>
      <c r="E208" s="403"/>
      <c r="F208" s="4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3"/>
      <c r="C247" s="403"/>
      <c r="D247" s="403"/>
      <c r="E247" s="403"/>
      <c r="F247" s="4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3"/>
      <c r="C288" s="403"/>
      <c r="D288" s="403"/>
      <c r="E288" s="403"/>
      <c r="F288" s="4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3"/>
      <c r="C330" s="403"/>
      <c r="D330" s="403"/>
      <c r="E330" s="403"/>
      <c r="F330" s="4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6" t="s">
        <v>133</v>
      </c>
      <c r="L348" s="4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07" t="s">
        <v>175</v>
      </c>
      <c r="E351" s="408"/>
      <c r="F351" s="408"/>
      <c r="G351" s="408"/>
      <c r="H351" s="241"/>
      <c r="I351" s="186" t="s">
        <v>132</v>
      </c>
      <c r="J351" s="5"/>
      <c r="K351" s="406" t="s">
        <v>133</v>
      </c>
      <c r="L351" s="4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444547E1-3670-4BE7-8AB5-14E03490C77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134BB10D-4694-4E53-AD70-64CEE5074C8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2" t="s">
        <v>176</v>
      </c>
      <c r="K1" s="423"/>
      <c r="L1" s="42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3"/>
      <c r="K2" s="423"/>
      <c r="L2" s="42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3"/>
      <c r="K3" s="423"/>
      <c r="L3" s="42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3"/>
      <c r="K4" s="423"/>
      <c r="L4" s="42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3"/>
      <c r="K5" s="423"/>
      <c r="L5" s="42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9"/>
      <c r="H6" s="440"/>
      <c r="I6" s="440"/>
      <c r="J6" s="440"/>
      <c r="K6" s="4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4" t="s">
        <v>173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5" t="s">
        <v>161</v>
      </c>
      <c r="H8" s="445"/>
      <c r="I8" s="445"/>
      <c r="J8" s="445"/>
      <c r="K8" s="4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3" t="s">
        <v>163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4" t="s">
        <v>164</v>
      </c>
      <c r="H10" s="444"/>
      <c r="I10" s="444"/>
      <c r="J10" s="444"/>
      <c r="K10" s="4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6" t="s">
        <v>162</v>
      </c>
      <c r="H11" s="446"/>
      <c r="I11" s="446"/>
      <c r="J11" s="446"/>
      <c r="K11" s="4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3" t="s">
        <v>5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4" t="s">
        <v>165</v>
      </c>
      <c r="H15" s="444"/>
      <c r="I15" s="444"/>
      <c r="J15" s="444"/>
      <c r="K15" s="4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7" t="s">
        <v>166</v>
      </c>
      <c r="H16" s="437"/>
      <c r="I16" s="437"/>
      <c r="J16" s="437"/>
      <c r="K16" s="43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1"/>
      <c r="H17" s="442"/>
      <c r="I17" s="442"/>
      <c r="J17" s="442"/>
      <c r="K17" s="44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9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7"/>
      <c r="D19" s="448"/>
      <c r="E19" s="448"/>
      <c r="F19" s="448"/>
      <c r="G19" s="448"/>
      <c r="H19" s="448"/>
      <c r="I19" s="44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0" t="s">
        <v>179</v>
      </c>
      <c r="D20" s="421"/>
      <c r="E20" s="421"/>
      <c r="F20" s="421"/>
      <c r="G20" s="421"/>
      <c r="H20" s="421"/>
      <c r="I20" s="42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0" t="s">
        <v>180</v>
      </c>
      <c r="D21" s="421"/>
      <c r="E21" s="421"/>
      <c r="F21" s="421"/>
      <c r="G21" s="421"/>
      <c r="H21" s="421"/>
      <c r="I21" s="42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0" t="s">
        <v>178</v>
      </c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8" t="s">
        <v>7</v>
      </c>
      <c r="H25" s="43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6" t="s">
        <v>2</v>
      </c>
      <c r="B27" s="427"/>
      <c r="C27" s="428"/>
      <c r="D27" s="428"/>
      <c r="E27" s="428"/>
      <c r="F27" s="428"/>
      <c r="G27" s="431" t="s">
        <v>3</v>
      </c>
      <c r="H27" s="433" t="s">
        <v>143</v>
      </c>
      <c r="I27" s="435" t="s">
        <v>147</v>
      </c>
      <c r="J27" s="436"/>
      <c r="K27" s="418" t="s">
        <v>144</v>
      </c>
      <c r="L27" s="41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9"/>
      <c r="B28" s="430"/>
      <c r="C28" s="430"/>
      <c r="D28" s="430"/>
      <c r="E28" s="430"/>
      <c r="F28" s="430"/>
      <c r="G28" s="432"/>
      <c r="H28" s="434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0" t="s">
        <v>139</v>
      </c>
      <c r="B29" s="411"/>
      <c r="C29" s="411"/>
      <c r="D29" s="411"/>
      <c r="E29" s="411"/>
      <c r="F29" s="4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2">
        <v>1</v>
      </c>
      <c r="B54" s="403"/>
      <c r="C54" s="403"/>
      <c r="D54" s="403"/>
      <c r="E54" s="403"/>
      <c r="F54" s="40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3">
        <v>1</v>
      </c>
      <c r="B90" s="414"/>
      <c r="C90" s="414"/>
      <c r="D90" s="414"/>
      <c r="E90" s="414"/>
      <c r="F90" s="4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5">
        <v>1</v>
      </c>
      <c r="B131" s="403"/>
      <c r="C131" s="403"/>
      <c r="D131" s="403"/>
      <c r="E131" s="403"/>
      <c r="F131" s="40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2">
        <v>1</v>
      </c>
      <c r="B171" s="403"/>
      <c r="C171" s="403"/>
      <c r="D171" s="403"/>
      <c r="E171" s="403"/>
      <c r="F171" s="40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5">
        <v>1</v>
      </c>
      <c r="B208" s="403"/>
      <c r="C208" s="403"/>
      <c r="D208" s="403"/>
      <c r="E208" s="403"/>
      <c r="F208" s="40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5">
        <v>1</v>
      </c>
      <c r="B247" s="403"/>
      <c r="C247" s="403"/>
      <c r="D247" s="403"/>
      <c r="E247" s="403"/>
      <c r="F247" s="40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5">
        <v>1</v>
      </c>
      <c r="B288" s="403"/>
      <c r="C288" s="403"/>
      <c r="D288" s="403"/>
      <c r="E288" s="403"/>
      <c r="F288" s="40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5">
        <v>1</v>
      </c>
      <c r="B330" s="403"/>
      <c r="C330" s="403"/>
      <c r="D330" s="403"/>
      <c r="E330" s="403"/>
      <c r="F330" s="40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6" t="s">
        <v>133</v>
      </c>
      <c r="L348" s="4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07" t="s">
        <v>175</v>
      </c>
      <c r="E351" s="408"/>
      <c r="F351" s="408"/>
      <c r="G351" s="408"/>
      <c r="H351" s="241"/>
      <c r="I351" s="186" t="s">
        <v>132</v>
      </c>
      <c r="J351" s="5"/>
      <c r="K351" s="406" t="s">
        <v>133</v>
      </c>
      <c r="L351" s="4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444547E1-3670-4BE7-8AB5-14E03490C77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134BB10D-4694-4E53-AD70-64CEE5074C8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9"/>
      <c r="H6" s="440"/>
      <c r="I6" s="440"/>
      <c r="J6" s="440"/>
      <c r="K6" s="44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4" t="s">
        <v>173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5" t="s">
        <v>161</v>
      </c>
      <c r="H8" s="445"/>
      <c r="I8" s="445"/>
      <c r="J8" s="445"/>
      <c r="K8" s="44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3" t="s">
        <v>163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4" t="s">
        <v>164</v>
      </c>
      <c r="H10" s="444"/>
      <c r="I10" s="444"/>
      <c r="J10" s="444"/>
      <c r="K10" s="4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6" t="s">
        <v>162</v>
      </c>
      <c r="H11" s="446"/>
      <c r="I11" s="446"/>
      <c r="J11" s="446"/>
      <c r="K11" s="4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3" t="s">
        <v>5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4" t="s">
        <v>165</v>
      </c>
      <c r="H15" s="444"/>
      <c r="I15" s="444"/>
      <c r="J15" s="444"/>
      <c r="K15" s="444"/>
      <c r="M15" s="3"/>
      <c r="N15" s="3"/>
      <c r="O15" s="3"/>
      <c r="P15" s="3"/>
    </row>
    <row r="16" spans="1:36" ht="11.25" customHeight="1">
      <c r="G16" s="437" t="s">
        <v>166</v>
      </c>
      <c r="H16" s="437"/>
      <c r="I16" s="437"/>
      <c r="J16" s="437"/>
      <c r="K16" s="437"/>
      <c r="M16" s="3"/>
      <c r="N16" s="3"/>
      <c r="O16" s="3"/>
      <c r="P16" s="3"/>
    </row>
    <row r="17" spans="1:17">
      <c r="A17" s="5"/>
      <c r="B17" s="169"/>
      <c r="C17" s="169"/>
      <c r="D17" s="169"/>
      <c r="E17" s="421"/>
      <c r="F17" s="421"/>
      <c r="G17" s="421"/>
      <c r="H17" s="421"/>
      <c r="I17" s="421"/>
      <c r="J17" s="421"/>
      <c r="K17" s="421"/>
      <c r="L17" s="169"/>
      <c r="M17" s="3"/>
      <c r="N17" s="3"/>
      <c r="O17" s="3"/>
      <c r="P17" s="3"/>
    </row>
    <row r="18" spans="1:17" ht="12" customHeight="1">
      <c r="A18" s="409" t="s">
        <v>177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7"/>
      <c r="D22" s="449"/>
      <c r="E22" s="449"/>
      <c r="F22" s="449"/>
      <c r="G22" s="449"/>
      <c r="H22" s="449"/>
      <c r="I22" s="44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8" t="s">
        <v>7</v>
      </c>
      <c r="H25" s="43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6" t="s">
        <v>2</v>
      </c>
      <c r="B27" s="427"/>
      <c r="C27" s="428"/>
      <c r="D27" s="428"/>
      <c r="E27" s="428"/>
      <c r="F27" s="428"/>
      <c r="G27" s="431" t="s">
        <v>3</v>
      </c>
      <c r="H27" s="433" t="s">
        <v>143</v>
      </c>
      <c r="I27" s="435" t="s">
        <v>147</v>
      </c>
      <c r="J27" s="436"/>
      <c r="K27" s="418" t="s">
        <v>144</v>
      </c>
      <c r="L27" s="416" t="s">
        <v>168</v>
      </c>
      <c r="M27" s="105"/>
      <c r="N27" s="3"/>
      <c r="O27" s="3"/>
      <c r="P27" s="3"/>
    </row>
    <row r="28" spans="1:17" ht="46.5" customHeight="1">
      <c r="A28" s="429"/>
      <c r="B28" s="430"/>
      <c r="C28" s="430"/>
      <c r="D28" s="430"/>
      <c r="E28" s="430"/>
      <c r="F28" s="430"/>
      <c r="G28" s="432"/>
      <c r="H28" s="434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7" ht="11.25" customHeight="1">
      <c r="A29" s="410" t="s">
        <v>139</v>
      </c>
      <c r="B29" s="411"/>
      <c r="C29" s="411"/>
      <c r="D29" s="411"/>
      <c r="E29" s="411"/>
      <c r="F29" s="4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2">
        <v>1</v>
      </c>
      <c r="B53" s="403"/>
      <c r="C53" s="403"/>
      <c r="D53" s="403"/>
      <c r="E53" s="403"/>
      <c r="F53" s="40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3">
        <v>1</v>
      </c>
      <c r="B90" s="414"/>
      <c r="C90" s="414"/>
      <c r="D90" s="414"/>
      <c r="E90" s="414"/>
      <c r="F90" s="41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5">
        <v>1</v>
      </c>
      <c r="B135" s="403"/>
      <c r="C135" s="403"/>
      <c r="D135" s="403"/>
      <c r="E135" s="403"/>
      <c r="F135" s="404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2">
        <v>1</v>
      </c>
      <c r="B179" s="403"/>
      <c r="C179" s="403"/>
      <c r="D179" s="403"/>
      <c r="E179" s="403"/>
      <c r="F179" s="404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5">
        <v>1</v>
      </c>
      <c r="B217" s="403"/>
      <c r="C217" s="403"/>
      <c r="D217" s="403"/>
      <c r="E217" s="403"/>
      <c r="F217" s="404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5">
        <v>1</v>
      </c>
      <c r="B264" s="403"/>
      <c r="C264" s="403"/>
      <c r="D264" s="403"/>
      <c r="E264" s="403"/>
      <c r="F264" s="404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5">
        <v>1</v>
      </c>
      <c r="B310" s="403"/>
      <c r="C310" s="403"/>
      <c r="D310" s="403"/>
      <c r="E310" s="403"/>
      <c r="F310" s="404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5">
        <v>1</v>
      </c>
      <c r="B363" s="403"/>
      <c r="C363" s="403"/>
      <c r="D363" s="403"/>
      <c r="E363" s="403"/>
      <c r="F363" s="404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6" t="s">
        <v>133</v>
      </c>
      <c r="L385" s="406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07" t="s">
        <v>175</v>
      </c>
      <c r="E388" s="408"/>
      <c r="F388" s="408"/>
      <c r="G388" s="408"/>
      <c r="H388" s="241"/>
      <c r="I388" s="186" t="s">
        <v>132</v>
      </c>
      <c r="J388" s="5"/>
      <c r="K388" s="406" t="s">
        <v>133</v>
      </c>
      <c r="L388" s="40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444547E1-3670-4BE7-8AB5-14E03490C77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134BB10D-4694-4E53-AD70-64CEE5074C8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zoomScaleNormal="100" zoomScaleSheetLayoutView="120" workbookViewId="0">
      <selection activeCell="T11" sqref="T11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4" t="s">
        <v>173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45" t="s">
        <v>161</v>
      </c>
      <c r="H8" s="445"/>
      <c r="I8" s="445"/>
      <c r="J8" s="445"/>
      <c r="K8" s="445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3" t="s">
        <v>748</v>
      </c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4"/>
      <c r="H10" s="444"/>
      <c r="I10" s="444"/>
      <c r="J10" s="444"/>
      <c r="K10" s="44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6" t="s">
        <v>162</v>
      </c>
      <c r="H11" s="446"/>
      <c r="I11" s="446"/>
      <c r="J11" s="446"/>
      <c r="K11" s="44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3" t="s">
        <v>5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4" t="s">
        <v>747</v>
      </c>
      <c r="H15" s="444"/>
      <c r="I15" s="444"/>
      <c r="J15" s="444"/>
      <c r="K15" s="444"/>
      <c r="M15" s="3"/>
      <c r="N15" s="3"/>
      <c r="O15" s="3"/>
      <c r="P15" s="3"/>
    </row>
    <row r="16" spans="1:36" ht="11.25" customHeight="1">
      <c r="G16" s="437" t="s">
        <v>741</v>
      </c>
      <c r="H16" s="437"/>
      <c r="I16" s="437"/>
      <c r="J16" s="437"/>
      <c r="K16" s="437"/>
      <c r="M16" s="3"/>
      <c r="N16" s="3"/>
      <c r="O16" s="3"/>
      <c r="P16" s="3"/>
    </row>
    <row r="17" spans="1:18">
      <c r="A17" s="297"/>
      <c r="B17" s="299"/>
      <c r="C17" s="299"/>
      <c r="D17" s="299"/>
      <c r="E17" s="421" t="s">
        <v>740</v>
      </c>
      <c r="F17" s="421"/>
      <c r="G17" s="421"/>
      <c r="H17" s="421"/>
      <c r="I17" s="421"/>
      <c r="J17" s="421"/>
      <c r="K17" s="421"/>
      <c r="L17" s="299"/>
      <c r="M17" s="3"/>
      <c r="N17" s="3"/>
      <c r="O17" s="3"/>
      <c r="P17" s="3"/>
    </row>
    <row r="18" spans="1:18" ht="12" customHeight="1">
      <c r="A18" s="409" t="s">
        <v>177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47"/>
      <c r="D22" s="449"/>
      <c r="E22" s="449"/>
      <c r="F22" s="449"/>
      <c r="G22" s="449"/>
      <c r="H22" s="449"/>
      <c r="I22" s="449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9</v>
      </c>
      <c r="L23" s="15">
        <v>1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 t="s">
        <v>744</v>
      </c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8" t="s">
        <v>7</v>
      </c>
      <c r="H25" s="438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52" t="s">
        <v>2</v>
      </c>
      <c r="B27" s="428"/>
      <c r="C27" s="428"/>
      <c r="D27" s="428"/>
      <c r="E27" s="428"/>
      <c r="F27" s="428"/>
      <c r="G27" s="431" t="s">
        <v>3</v>
      </c>
      <c r="H27" s="433" t="s">
        <v>143</v>
      </c>
      <c r="I27" s="435" t="s">
        <v>147</v>
      </c>
      <c r="J27" s="436"/>
      <c r="K27" s="418" t="s">
        <v>144</v>
      </c>
      <c r="L27" s="416" t="s">
        <v>168</v>
      </c>
      <c r="M27" s="105"/>
      <c r="N27" s="3"/>
      <c r="O27" s="3"/>
      <c r="P27" s="3"/>
    </row>
    <row r="28" spans="1:18" ht="46.5" customHeight="1">
      <c r="A28" s="429"/>
      <c r="B28" s="430"/>
      <c r="C28" s="430"/>
      <c r="D28" s="430"/>
      <c r="E28" s="430"/>
      <c r="F28" s="430"/>
      <c r="G28" s="432"/>
      <c r="H28" s="434"/>
      <c r="I28" s="182" t="s">
        <v>142</v>
      </c>
      <c r="J28" s="183" t="s">
        <v>141</v>
      </c>
      <c r="K28" s="419"/>
      <c r="L28" s="417"/>
      <c r="M28" s="3"/>
      <c r="N28" s="3"/>
      <c r="O28" s="3"/>
      <c r="P28" s="3"/>
      <c r="Q28" s="3"/>
    </row>
    <row r="29" spans="1:18" ht="11.25" customHeight="1">
      <c r="A29" s="410" t="s">
        <v>139</v>
      </c>
      <c r="B29" s="411"/>
      <c r="C29" s="411"/>
      <c r="D29" s="411"/>
      <c r="E29" s="411"/>
      <c r="F29" s="41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5">
        <f>SUM(I31+I42+I61+I82+I89+I109+I131+I150+I160)</f>
        <v>881390.57000000007</v>
      </c>
      <c r="J30" s="365">
        <f>SUM(J31+J42+J61+J82+J89+J109+J131+J150+J160)</f>
        <v>881390.57000000007</v>
      </c>
      <c r="K30" s="364">
        <f>SUM(K31+K42+K61+K82+K89+K109+K131+K150+K160)</f>
        <v>879421.99</v>
      </c>
      <c r="L30" s="365">
        <f>SUM(L31+L42+L61+L82+L89+L109+L131+L150+L160)</f>
        <v>879421.99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5">
        <f>SUM(I32+I38)</f>
        <v>773240.53</v>
      </c>
      <c r="J31" s="365">
        <f>SUM(J32+J38)</f>
        <v>773240.53</v>
      </c>
      <c r="K31" s="366">
        <f>SUM(K32+K38)</f>
        <v>773007.52</v>
      </c>
      <c r="L31" s="367">
        <f>SUM(L32+L38)</f>
        <v>773007.52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9">
        <f>SUM(I33)</f>
        <v>761870</v>
      </c>
      <c r="J32" s="369">
        <f t="shared" ref="J32:L34" si="0">SUM(J33)</f>
        <v>761870</v>
      </c>
      <c r="K32" s="368">
        <f t="shared" si="0"/>
        <v>761870</v>
      </c>
      <c r="L32" s="369">
        <f t="shared" si="0"/>
        <v>761870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5">
        <f>SUM(I34+I36)</f>
        <v>761870</v>
      </c>
      <c r="J33" s="365">
        <f t="shared" si="0"/>
        <v>761870</v>
      </c>
      <c r="K33" s="365">
        <f t="shared" si="0"/>
        <v>761870</v>
      </c>
      <c r="L33" s="365">
        <f t="shared" si="0"/>
        <v>761870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8">
        <f>SUM(I35)</f>
        <v>761870</v>
      </c>
      <c r="J34" s="368">
        <f t="shared" si="0"/>
        <v>761870</v>
      </c>
      <c r="K34" s="368">
        <f t="shared" si="0"/>
        <v>761870</v>
      </c>
      <c r="L34" s="368">
        <f t="shared" si="0"/>
        <v>761870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6">
        <v>761870</v>
      </c>
      <c r="J35" s="376">
        <v>761870</v>
      </c>
      <c r="K35" s="370">
        <v>761870</v>
      </c>
      <c r="L35" s="370">
        <v>761870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8">
        <f>I37</f>
        <v>0</v>
      </c>
      <c r="J36" s="368">
        <f t="shared" ref="J36:L36" si="1">J37</f>
        <v>0</v>
      </c>
      <c r="K36" s="368">
        <f>K37</f>
        <v>0</v>
      </c>
      <c r="L36" s="368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0"/>
      <c r="J37" s="371"/>
      <c r="K37" s="370"/>
      <c r="L37" s="371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8">
        <f>I39</f>
        <v>11370.53</v>
      </c>
      <c r="J38" s="369">
        <f t="shared" ref="J38:L39" si="2">J39</f>
        <v>11370.53</v>
      </c>
      <c r="K38" s="368">
        <f t="shared" si="2"/>
        <v>11137.52</v>
      </c>
      <c r="L38" s="369">
        <f t="shared" si="2"/>
        <v>11137.52</v>
      </c>
      <c r="M38" s="3"/>
      <c r="N38" s="3"/>
      <c r="O38" s="3"/>
      <c r="P38" s="3"/>
      <c r="Q38" s="350"/>
      <c r="R38" s="350"/>
    </row>
    <row r="39" spans="1:19" ht="15.6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8">
        <f>I40</f>
        <v>11370.53</v>
      </c>
      <c r="J39" s="369">
        <f t="shared" si="2"/>
        <v>11370.53</v>
      </c>
      <c r="K39" s="369">
        <f t="shared" si="2"/>
        <v>11137.52</v>
      </c>
      <c r="L39" s="369">
        <f t="shared" si="2"/>
        <v>11137.52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9">
        <f>I41</f>
        <v>11370.53</v>
      </c>
      <c r="J40" s="369">
        <f>J41</f>
        <v>11370.53</v>
      </c>
      <c r="K40" s="369">
        <f>K41</f>
        <v>11137.52</v>
      </c>
      <c r="L40" s="369">
        <f>L41</f>
        <v>11137.52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1">
        <v>11370.53</v>
      </c>
      <c r="J41" s="371">
        <v>11370.53</v>
      </c>
      <c r="K41" s="370">
        <v>11137.52</v>
      </c>
      <c r="L41" s="370">
        <v>11137.52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2">
        <f>I43</f>
        <v>103555.04000000001</v>
      </c>
      <c r="J42" s="400">
        <f t="shared" ref="J42:L44" si="3">J43</f>
        <v>103555.04000000001</v>
      </c>
      <c r="K42" s="372">
        <f t="shared" si="3"/>
        <v>101823.46</v>
      </c>
      <c r="L42" s="372">
        <f t="shared" si="3"/>
        <v>101823.46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69">
        <f>I44</f>
        <v>103555.04000000001</v>
      </c>
      <c r="J43" s="368">
        <f t="shared" si="3"/>
        <v>103555.04000000001</v>
      </c>
      <c r="K43" s="369">
        <f t="shared" si="3"/>
        <v>101823.46</v>
      </c>
      <c r="L43" s="368">
        <f t="shared" si="3"/>
        <v>101823.46</v>
      </c>
      <c r="M43" s="3"/>
      <c r="N43" s="3"/>
      <c r="O43" s="3"/>
      <c r="P43" s="3"/>
      <c r="Q43" s="350"/>
      <c r="R43"/>
      <c r="S43" s="350"/>
    </row>
    <row r="44" spans="1:19" ht="15.6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69">
        <f>I45</f>
        <v>103555.04000000001</v>
      </c>
      <c r="J44" s="368">
        <f t="shared" si="3"/>
        <v>103555.04000000001</v>
      </c>
      <c r="K44" s="373">
        <f t="shared" si="3"/>
        <v>101823.46</v>
      </c>
      <c r="L44" s="373">
        <f t="shared" si="3"/>
        <v>101823.46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103555.04000000001</v>
      </c>
      <c r="J45" s="381">
        <f>SUM(J46:J60)</f>
        <v>103555.04000000001</v>
      </c>
      <c r="K45" s="374">
        <f>SUM(K46:K60)</f>
        <v>101823.46</v>
      </c>
      <c r="L45" s="374">
        <f>SUM(L46:L60)</f>
        <v>101823.46</v>
      </c>
      <c r="M45" s="3"/>
      <c r="N45" s="3"/>
      <c r="O45" s="3"/>
      <c r="P45" s="3"/>
      <c r="Q45" s="350"/>
      <c r="R45" s="350"/>
      <c r="S45"/>
    </row>
    <row r="46" spans="1:19" ht="15.6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0">
        <v>40939</v>
      </c>
      <c r="J46" s="370">
        <v>40939</v>
      </c>
      <c r="K46" s="370">
        <v>40938.050000000003</v>
      </c>
      <c r="L46" s="370">
        <v>40938.050000000003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0">
        <v>205</v>
      </c>
      <c r="J47" s="370">
        <v>205</v>
      </c>
      <c r="K47" s="370"/>
      <c r="L47" s="370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0">
        <v>367.22</v>
      </c>
      <c r="J48" s="370">
        <v>367.22</v>
      </c>
      <c r="K48" s="370">
        <v>363.69</v>
      </c>
      <c r="L48" s="370">
        <v>363.69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0">
        <v>6145.23</v>
      </c>
      <c r="J49" s="370">
        <v>6145.23</v>
      </c>
      <c r="K49" s="370">
        <v>6129.23</v>
      </c>
      <c r="L49" s="370">
        <v>6129.23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0">
        <v>500</v>
      </c>
      <c r="J50" s="370">
        <v>500</v>
      </c>
      <c r="K50" s="370"/>
      <c r="L50" s="370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1">
        <v>9</v>
      </c>
      <c r="J51" s="371">
        <v>9</v>
      </c>
      <c r="K51" s="371">
        <v>9</v>
      </c>
      <c r="L51" s="371">
        <v>9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4"/>
      <c r="J52" s="370"/>
      <c r="K52" s="370"/>
      <c r="L52" s="370"/>
      <c r="M52" s="3"/>
      <c r="N52" s="3"/>
      <c r="O52" s="3"/>
      <c r="P52" s="3"/>
      <c r="Q52" s="350"/>
      <c r="R52" s="350"/>
      <c r="S52"/>
    </row>
    <row r="53" spans="1:19" ht="26.4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1"/>
      <c r="J53" s="371"/>
      <c r="K53" s="371"/>
      <c r="L53" s="371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1">
        <v>1685.11</v>
      </c>
      <c r="J54" s="371">
        <v>1685.11</v>
      </c>
      <c r="K54" s="370">
        <v>1673.47</v>
      </c>
      <c r="L54" s="370">
        <v>1673.47</v>
      </c>
      <c r="M54" s="3"/>
      <c r="N54" s="3"/>
      <c r="O54" s="3"/>
      <c r="P54" s="3"/>
      <c r="Q54" s="350"/>
      <c r="R54" s="350"/>
      <c r="S54"/>
    </row>
    <row r="55" spans="1:19" ht="15.6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1">
        <v>4418.5</v>
      </c>
      <c r="J55" s="371">
        <v>4418.5</v>
      </c>
      <c r="K55" s="370">
        <v>4418.5</v>
      </c>
      <c r="L55" s="370">
        <v>4418.5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1"/>
      <c r="J56" s="371"/>
      <c r="K56" s="371"/>
      <c r="L56" s="371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1">
        <v>29276</v>
      </c>
      <c r="J57" s="371">
        <v>29276</v>
      </c>
      <c r="K57" s="370">
        <v>28797.56</v>
      </c>
      <c r="L57" s="370">
        <v>28797.56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1">
        <v>3195.21</v>
      </c>
      <c r="J58" s="371">
        <v>3195.21</v>
      </c>
      <c r="K58" s="370">
        <v>3057.19</v>
      </c>
      <c r="L58" s="370">
        <v>3057.19</v>
      </c>
      <c r="M58" s="370">
        <f>SUM('[1]F2 _20190101'!$K$58+'[2]F2 _20190101'!$K$58+'[3]F2 _20190101'!$K$58+'[4]F2 _20190101'!$K$58)</f>
        <v>3057.19</v>
      </c>
      <c r="N58" s="370">
        <f>SUM('[1]F2 _20190101'!$K$58+'[2]F2 _20190101'!$K$58+'[3]F2 _20190101'!$K$58+'[4]F2 _20190101'!$K$58)</f>
        <v>3057.19</v>
      </c>
      <c r="O58" s="370">
        <f>SUM('[1]F2 _20190101'!$K$58+'[2]F2 _20190101'!$K$58+'[3]F2 _20190101'!$K$58+'[4]F2 _20190101'!$K$58)</f>
        <v>3057.19</v>
      </c>
      <c r="P58" s="370">
        <f>SUM('[1]F2 _20190101'!$K$58+'[2]F2 _20190101'!$K$58+'[3]F2 _20190101'!$K$58+'[4]F2 _20190101'!$K$58)</f>
        <v>3057.19</v>
      </c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1"/>
      <c r="J59" s="370"/>
      <c r="K59" s="370"/>
      <c r="L59" s="370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1">
        <v>16814.77</v>
      </c>
      <c r="J60" s="371">
        <v>16814.77</v>
      </c>
      <c r="K60" s="370">
        <v>16436.77</v>
      </c>
      <c r="L60" s="370">
        <v>16436.77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375">
        <f t="shared" si="4"/>
        <v>0</v>
      </c>
      <c r="L61" s="375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368">
        <f>SUM(K63+K68+K73)</f>
        <v>0</v>
      </c>
      <c r="L62" s="369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368">
        <f>K64</f>
        <v>0</v>
      </c>
      <c r="L63" s="369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368">
        <f>SUM(K65:K67)</f>
        <v>0</v>
      </c>
      <c r="L64" s="369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371"/>
      <c r="L65" s="371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376"/>
      <c r="L66" s="376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371"/>
      <c r="L67" s="371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377">
        <f>K69</f>
        <v>0</v>
      </c>
      <c r="L68" s="377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378">
        <f>SUM(K70:K72)</f>
        <v>0</v>
      </c>
      <c r="L69" s="368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371"/>
      <c r="L70" s="371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371"/>
      <c r="L71" s="371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371"/>
      <c r="L72" s="371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368">
        <f>K74</f>
        <v>0</v>
      </c>
      <c r="L73" s="368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368">
        <f>SUM(K75:K77)</f>
        <v>0</v>
      </c>
      <c r="L74" s="368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376"/>
      <c r="L75" s="376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371"/>
      <c r="L76" s="371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376"/>
      <c r="L77" s="376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369">
        <f t="shared" si="5"/>
        <v>0</v>
      </c>
      <c r="L78" s="369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369">
        <f t="shared" si="6"/>
        <v>0</v>
      </c>
      <c r="L79" s="369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369">
        <f t="shared" si="7"/>
        <v>0</v>
      </c>
      <c r="L80" s="369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371"/>
      <c r="L81" s="371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368">
        <f t="shared" si="8"/>
        <v>0</v>
      </c>
      <c r="L82" s="368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368">
        <f t="shared" si="8"/>
        <v>0</v>
      </c>
      <c r="L83" s="368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368">
        <f t="shared" si="8"/>
        <v>0</v>
      </c>
      <c r="L84" s="368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368">
        <f>SUM(K86:K88)</f>
        <v>0</v>
      </c>
      <c r="L85" s="368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371"/>
      <c r="L86" s="371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371"/>
      <c r="L87" s="371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371"/>
      <c r="L88" s="371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368">
        <f>SUM(K90+K95+K100)</f>
        <v>0</v>
      </c>
      <c r="L89" s="368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377">
        <f t="shared" si="9"/>
        <v>0</v>
      </c>
      <c r="L90" s="377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368">
        <f t="shared" si="9"/>
        <v>0</v>
      </c>
      <c r="L91" s="368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368">
        <f>SUM(K93:K94)</f>
        <v>0</v>
      </c>
      <c r="L92" s="368">
        <f>SUM(L93:L94)</f>
        <v>0</v>
      </c>
      <c r="M92" s="3"/>
      <c r="N92" s="3"/>
      <c r="O92" s="3"/>
      <c r="P92" s="3"/>
      <c r="Q92" s="3"/>
    </row>
    <row r="93" spans="1:17" ht="26.4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371"/>
      <c r="L93" s="371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371"/>
      <c r="L94" s="371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368">
        <f t="shared" si="10"/>
        <v>0</v>
      </c>
      <c r="L95" s="369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368">
        <f t="shared" si="10"/>
        <v>0</v>
      </c>
      <c r="L96" s="369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368">
        <f>SUM(K98:K99)</f>
        <v>0</v>
      </c>
      <c r="L97" s="369">
        <f>SUM(L98:L99)</f>
        <v>0</v>
      </c>
      <c r="M97" s="3"/>
      <c r="N97" s="3"/>
      <c r="O97" s="3"/>
      <c r="P97" s="3"/>
      <c r="Q97" s="3"/>
    </row>
    <row r="98" spans="1:17" ht="26.4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371"/>
      <c r="L98" s="371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371"/>
      <c r="L99" s="371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368">
        <f t="shared" si="11"/>
        <v>0</v>
      </c>
      <c r="L100" s="369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368">
        <f t="shared" si="11"/>
        <v>0</v>
      </c>
      <c r="L101" s="369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378">
        <f>SUM(K103:K104)</f>
        <v>0</v>
      </c>
      <c r="L102" s="373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371"/>
      <c r="L103" s="371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371"/>
      <c r="L104" s="371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373">
        <f t="shared" si="12"/>
        <v>0</v>
      </c>
      <c r="L105" s="373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373">
        <f t="shared" si="13"/>
        <v>0</v>
      </c>
      <c r="L106" s="373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371"/>
      <c r="L107" s="371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371"/>
      <c r="L108" s="371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368">
        <f>SUM(K110+K115+K119+K123+K127)</f>
        <v>0</v>
      </c>
      <c r="L109" s="369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378">
        <f t="shared" si="14"/>
        <v>0</v>
      </c>
      <c r="L110" s="373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368">
        <f t="shared" si="14"/>
        <v>0</v>
      </c>
      <c r="L111" s="369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368">
        <f>SUM(K113:K114)</f>
        <v>0</v>
      </c>
      <c r="L112" s="369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371"/>
      <c r="L113" s="371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376"/>
      <c r="L114" s="376"/>
      <c r="M114" s="3"/>
      <c r="N114" s="3"/>
      <c r="O114" s="3"/>
      <c r="P114" s="3"/>
      <c r="Q114" s="3"/>
    </row>
    <row r="115" spans="1:17" ht="26.4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368">
        <f t="shared" si="15"/>
        <v>0</v>
      </c>
      <c r="L115" s="369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368">
        <f t="shared" si="15"/>
        <v>0</v>
      </c>
      <c r="L116" s="369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379">
        <f t="shared" si="15"/>
        <v>0</v>
      </c>
      <c r="L117" s="380">
        <f t="shared" si="15"/>
        <v>0</v>
      </c>
      <c r="M117" s="3"/>
      <c r="N117" s="3"/>
      <c r="O117" s="3"/>
      <c r="P117" s="3"/>
      <c r="Q117" s="3"/>
    </row>
    <row r="118" spans="1:17" ht="26.4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371"/>
      <c r="L118" s="371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377">
        <f t="shared" si="16"/>
        <v>0</v>
      </c>
      <c r="L119" s="375">
        <f t="shared" si="16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368">
        <f t="shared" si="16"/>
        <v>0</v>
      </c>
      <c r="L120" s="369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368">
        <f t="shared" si="16"/>
        <v>0</v>
      </c>
      <c r="L121" s="369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371"/>
      <c r="L122" s="371"/>
      <c r="M122" s="3"/>
      <c r="N122" s="3"/>
      <c r="O122" s="3"/>
      <c r="P122" s="3"/>
      <c r="Q122" s="3"/>
    </row>
    <row r="123" spans="1:1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377">
        <f t="shared" si="17"/>
        <v>0</v>
      </c>
      <c r="L123" s="375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368">
        <f t="shared" si="17"/>
        <v>0</v>
      </c>
      <c r="L124" s="369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368">
        <f t="shared" si="17"/>
        <v>0</v>
      </c>
      <c r="L125" s="369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371"/>
      <c r="L126" s="371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374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368">
        <f t="shared" si="18"/>
        <v>0</v>
      </c>
      <c r="L128" s="369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368">
        <f t="shared" si="18"/>
        <v>0</v>
      </c>
      <c r="L129" s="369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371"/>
      <c r="L130" s="371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4595</v>
      </c>
      <c r="J131" s="128">
        <f>SUM(J132+J137+J145)</f>
        <v>4595</v>
      </c>
      <c r="K131" s="368">
        <f>SUM(K132+K137+K145)</f>
        <v>4591.01</v>
      </c>
      <c r="L131" s="369">
        <f>SUM(L132+L137+L145)</f>
        <v>4591.01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368">
        <f t="shared" si="19"/>
        <v>0</v>
      </c>
      <c r="L132" s="369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368">
        <f t="shared" si="19"/>
        <v>0</v>
      </c>
      <c r="L133" s="369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368">
        <f>SUM(K135:K136)</f>
        <v>0</v>
      </c>
      <c r="L134" s="369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382"/>
      <c r="L135" s="382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370"/>
      <c r="L136" s="370"/>
      <c r="M136" s="3"/>
      <c r="N136" s="3"/>
      <c r="O136" s="3"/>
      <c r="P136" s="3"/>
      <c r="Q136" s="3"/>
    </row>
    <row r="137" spans="1:17" ht="26.4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378">
        <f t="shared" si="20"/>
        <v>0</v>
      </c>
      <c r="L137" s="373">
        <f t="shared" si="20"/>
        <v>0</v>
      </c>
      <c r="M137" s="3"/>
      <c r="N137" s="3"/>
      <c r="O137" s="3"/>
      <c r="P137" s="3"/>
      <c r="Q137" s="3"/>
    </row>
    <row r="138" spans="1:17" ht="26.4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368">
        <f t="shared" si="20"/>
        <v>0</v>
      </c>
      <c r="L138" s="369">
        <f t="shared" si="20"/>
        <v>0</v>
      </c>
      <c r="M138" s="3"/>
      <c r="N138" s="3"/>
      <c r="O138" s="3"/>
      <c r="P138" s="3"/>
      <c r="Q138" s="3"/>
    </row>
    <row r="139" spans="1:17" ht="26.4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368">
        <f>SUM(K140:K141)</f>
        <v>0</v>
      </c>
      <c r="L139" s="369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370"/>
      <c r="L140" s="370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370"/>
      <c r="L141" s="370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368">
        <f t="shared" si="21"/>
        <v>0</v>
      </c>
      <c r="L142" s="368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368">
        <f t="shared" si="22"/>
        <v>0</v>
      </c>
      <c r="L143" s="368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370"/>
      <c r="L144" s="370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68">
        <f>I146</f>
        <v>4595</v>
      </c>
      <c r="J145" s="394">
        <f t="shared" ref="J145:L146" si="23">J146</f>
        <v>4595</v>
      </c>
      <c r="K145" s="368">
        <f t="shared" si="23"/>
        <v>4591.01</v>
      </c>
      <c r="L145" s="369">
        <f t="shared" si="23"/>
        <v>4591.01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74">
        <f>I147</f>
        <v>4595</v>
      </c>
      <c r="J146" s="398">
        <f t="shared" si="23"/>
        <v>4595</v>
      </c>
      <c r="K146" s="374">
        <f t="shared" si="23"/>
        <v>4591.01</v>
      </c>
      <c r="L146" s="381">
        <f t="shared" si="23"/>
        <v>4591.01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68">
        <f>SUM(I148:I149)</f>
        <v>4595</v>
      </c>
      <c r="J147" s="394">
        <f>SUM(J148:J149)</f>
        <v>4595</v>
      </c>
      <c r="K147" s="368">
        <f>SUM(K148:K149)</f>
        <v>4591.01</v>
      </c>
      <c r="L147" s="369">
        <f>SUM(L148:L149)</f>
        <v>4591.01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9">
        <v>4595</v>
      </c>
      <c r="J148" s="399">
        <v>4595</v>
      </c>
      <c r="K148" s="382">
        <v>4591.01</v>
      </c>
      <c r="L148" s="382">
        <v>4591.01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371"/>
      <c r="L149" s="371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377">
        <f>K151</f>
        <v>0</v>
      </c>
      <c r="L150" s="375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377">
        <f>K152+K157</f>
        <v>0</v>
      </c>
      <c r="L151" s="375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368">
        <f>K153</f>
        <v>0</v>
      </c>
      <c r="L152" s="369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377">
        <f t="shared" si="24"/>
        <v>0</v>
      </c>
      <c r="L153" s="377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370"/>
      <c r="L154" s="370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383"/>
      <c r="L155" s="383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383"/>
      <c r="L156" s="384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368">
        <f t="shared" si="25"/>
        <v>0</v>
      </c>
      <c r="L157" s="369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368">
        <f t="shared" si="25"/>
        <v>0</v>
      </c>
      <c r="L158" s="369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371"/>
      <c r="L159" s="371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368">
        <f>K161+K165</f>
        <v>0</v>
      </c>
      <c r="L160" s="369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368">
        <f t="shared" si="26"/>
        <v>0</v>
      </c>
      <c r="L161" s="369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377">
        <f t="shared" si="26"/>
        <v>0</v>
      </c>
      <c r="L162" s="375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368">
        <f>K164</f>
        <v>0</v>
      </c>
      <c r="L163" s="369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382"/>
      <c r="L164" s="382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368">
        <f t="shared" si="27"/>
        <v>0</v>
      </c>
      <c r="L165" s="368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377">
        <f>K167</f>
        <v>0</v>
      </c>
      <c r="L166" s="375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368">
        <f>SUM(K168:K170)</f>
        <v>0</v>
      </c>
      <c r="L167" s="369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385"/>
      <c r="L168" s="385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386"/>
      <c r="L169" s="386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370"/>
      <c r="L170" s="370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368">
        <f>K172</f>
        <v>0</v>
      </c>
      <c r="L171" s="369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377">
        <f>SUM(K173:K175)</f>
        <v>0</v>
      </c>
      <c r="L172" s="377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385"/>
      <c r="L173" s="385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371"/>
      <c r="L174" s="371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386"/>
      <c r="L175" s="386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5">
        <f>SUM(I177+I229+I294)</f>
        <v>2000</v>
      </c>
      <c r="J176" s="393">
        <f>SUM(J177+J229+J294)</f>
        <v>2000</v>
      </c>
      <c r="K176" s="364">
        <f>SUM(K177+K229+K294)</f>
        <v>2000</v>
      </c>
      <c r="L176" s="365">
        <f>SUM(L177+L229+L294)</f>
        <v>2000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69">
        <f>SUM(I178+I200+I207+I219+I223)</f>
        <v>2000</v>
      </c>
      <c r="J177" s="375">
        <f>SUM(J178+J200+J207+J219+J223)</f>
        <v>2000</v>
      </c>
      <c r="K177" s="375">
        <f>SUM(K178+K200+K207+K219+K223)</f>
        <v>2000</v>
      </c>
      <c r="L177" s="375">
        <f>SUM(L178+L200+L207+L219+L223)</f>
        <v>2000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75">
        <f>SUM(I179+I182+I187+I192+I197)</f>
        <v>2000</v>
      </c>
      <c r="J178" s="394">
        <f>SUM(J179+J182+J187+J192+J197)</f>
        <v>2000</v>
      </c>
      <c r="K178" s="368">
        <f>SUM(K179+K182+K187+K192+K197)</f>
        <v>2000</v>
      </c>
      <c r="L178" s="369">
        <f>SUM(L179+L182+L187+L192+L197)</f>
        <v>2000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69">
        <f>I180</f>
        <v>0</v>
      </c>
      <c r="J179" s="395">
        <f>J180</f>
        <v>0</v>
      </c>
      <c r="K179" s="377">
        <f>K180</f>
        <v>0</v>
      </c>
      <c r="L179" s="375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75">
        <f>I181</f>
        <v>0</v>
      </c>
      <c r="J180" s="369">
        <f t="shared" ref="J180:L180" si="28">J181</f>
        <v>0</v>
      </c>
      <c r="K180" s="369">
        <f t="shared" si="28"/>
        <v>0</v>
      </c>
      <c r="L180" s="369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96"/>
      <c r="J181" s="371"/>
      <c r="K181" s="371"/>
      <c r="L181" s="371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75">
        <f>I183</f>
        <v>0</v>
      </c>
      <c r="J182" s="395">
        <f>J183</f>
        <v>0</v>
      </c>
      <c r="K182" s="377">
        <f>K183</f>
        <v>0</v>
      </c>
      <c r="L182" s="375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69">
        <f>SUM(I184:I186)</f>
        <v>0</v>
      </c>
      <c r="J183" s="394">
        <f>SUM(J184:J186)</f>
        <v>0</v>
      </c>
      <c r="K183" s="368">
        <f>SUM(K184:K186)</f>
        <v>0</v>
      </c>
      <c r="L183" s="369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85"/>
      <c r="J184" s="376"/>
      <c r="K184" s="376"/>
      <c r="L184" s="387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96"/>
      <c r="J185" s="371"/>
      <c r="K185" s="371"/>
      <c r="L185" s="371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85"/>
      <c r="J186" s="376"/>
      <c r="K186" s="376"/>
      <c r="L186" s="387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69">
        <f>I188</f>
        <v>1089</v>
      </c>
      <c r="J187" s="394">
        <f>J188</f>
        <v>1089</v>
      </c>
      <c r="K187" s="368">
        <f>K188</f>
        <v>1089</v>
      </c>
      <c r="L187" s="369">
        <f>L188</f>
        <v>1089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69">
        <f>SUM(I189:I191)</f>
        <v>1089</v>
      </c>
      <c r="J188" s="369">
        <f>SUM(J189:J191)</f>
        <v>1089</v>
      </c>
      <c r="K188" s="369">
        <f>SUM(K189:K191)</f>
        <v>1089</v>
      </c>
      <c r="L188" s="369">
        <f>SUM(L189:L191)</f>
        <v>1089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96"/>
      <c r="J189" s="371"/>
      <c r="K189" s="371"/>
      <c r="L189" s="387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85">
        <v>1089</v>
      </c>
      <c r="J190" s="385">
        <v>1089</v>
      </c>
      <c r="K190" s="385">
        <v>1089</v>
      </c>
      <c r="L190" s="385">
        <v>1089</v>
      </c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85"/>
      <c r="J191" s="371"/>
      <c r="K191" s="371"/>
      <c r="L191" s="371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69">
        <f>I193</f>
        <v>0</v>
      </c>
      <c r="J192" s="397">
        <f>J193</f>
        <v>0</v>
      </c>
      <c r="K192" s="378">
        <f>K193</f>
        <v>0</v>
      </c>
      <c r="L192" s="373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75">
        <f>SUM(I194:I196)</f>
        <v>0</v>
      </c>
      <c r="J193" s="394">
        <f>SUM(J194:J196)</f>
        <v>0</v>
      </c>
      <c r="K193" s="368">
        <f>SUM(K194:K196)</f>
        <v>0</v>
      </c>
      <c r="L193" s="369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96"/>
      <c r="J194" s="371"/>
      <c r="K194" s="371"/>
      <c r="L194" s="387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85"/>
      <c r="J195" s="376"/>
      <c r="K195" s="376"/>
      <c r="L195" s="371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85"/>
      <c r="J196" s="376"/>
      <c r="K196" s="376"/>
      <c r="L196" s="371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69">
        <f>I198</f>
        <v>911</v>
      </c>
      <c r="J197" s="394">
        <f t="shared" ref="J197:L198" si="29">J198</f>
        <v>911</v>
      </c>
      <c r="K197" s="368">
        <f t="shared" si="29"/>
        <v>911</v>
      </c>
      <c r="L197" s="369">
        <f t="shared" si="29"/>
        <v>911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68">
        <f>I199</f>
        <v>911</v>
      </c>
      <c r="J198" s="368">
        <f t="shared" si="29"/>
        <v>911</v>
      </c>
      <c r="K198" s="368">
        <f t="shared" si="29"/>
        <v>911</v>
      </c>
      <c r="L198" s="368">
        <f t="shared" si="29"/>
        <v>911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6">
        <v>911</v>
      </c>
      <c r="J199" s="376">
        <v>911</v>
      </c>
      <c r="K199" s="376">
        <v>911</v>
      </c>
      <c r="L199" s="376">
        <v>911</v>
      </c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378">
        <f t="shared" si="30"/>
        <v>0</v>
      </c>
      <c r="L200" s="373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368">
        <f t="shared" si="30"/>
        <v>0</v>
      </c>
      <c r="L201" s="369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377">
        <f>SUM(K203:K206)</f>
        <v>0</v>
      </c>
      <c r="L202" s="375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371"/>
      <c r="L203" s="371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371"/>
      <c r="L204" s="371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371"/>
      <c r="L205" s="371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371"/>
      <c r="L206" s="387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368">
        <f>SUM(K208+K211)</f>
        <v>0</v>
      </c>
      <c r="L207" s="369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377">
        <f t="shared" si="31"/>
        <v>0</v>
      </c>
      <c r="L208" s="375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368">
        <f t="shared" si="31"/>
        <v>0</v>
      </c>
      <c r="L209" s="369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387"/>
      <c r="L210" s="387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368">
        <f>K212</f>
        <v>0</v>
      </c>
      <c r="L211" s="369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369">
        <f t="shared" si="32"/>
        <v>0</v>
      </c>
      <c r="L212" s="369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371"/>
      <c r="L213" s="387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371"/>
      <c r="L214" s="371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371"/>
      <c r="L215" s="371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371"/>
      <c r="L216" s="387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371"/>
      <c r="L217" s="371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371"/>
      <c r="L218" s="387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377">
        <f t="shared" si="33"/>
        <v>0</v>
      </c>
      <c r="L219" s="377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374">
        <f t="shared" si="33"/>
        <v>0</v>
      </c>
      <c r="L220" s="374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368">
        <f t="shared" si="33"/>
        <v>0</v>
      </c>
      <c r="L221" s="368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371"/>
      <c r="L222" s="371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388">
        <f t="shared" si="34"/>
        <v>0</v>
      </c>
      <c r="L223" s="388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388">
        <f t="shared" si="34"/>
        <v>0</v>
      </c>
      <c r="L224" s="388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388">
        <f>SUM(K226:K228)</f>
        <v>0</v>
      </c>
      <c r="L225" s="388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371"/>
      <c r="L226" s="371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371"/>
      <c r="L227" s="371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371"/>
      <c r="L228" s="371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368">
        <f>SUM(K230+K262)</f>
        <v>0</v>
      </c>
      <c r="L229" s="368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374">
        <f>SUM(K231+K240+K244+K248+K252+K255+K258)</f>
        <v>0</v>
      </c>
      <c r="L230" s="374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368">
        <f>SUM(K233:K233)</f>
        <v>0</v>
      </c>
      <c r="L232" s="368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371"/>
      <c r="L233" s="371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369">
        <f t="shared" si="36"/>
        <v>0</v>
      </c>
      <c r="L234" s="369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371"/>
      <c r="L235" s="371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371"/>
      <c r="L236" s="371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369">
        <f t="shared" si="37"/>
        <v>0</v>
      </c>
      <c r="L237" s="369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371"/>
      <c r="L238" s="371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371"/>
      <c r="L239" s="371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369">
        <f t="shared" si="38"/>
        <v>0</v>
      </c>
      <c r="L240" s="369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368">
        <f>SUM(K242:K243)</f>
        <v>0</v>
      </c>
      <c r="L241" s="368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371"/>
      <c r="L242" s="371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371"/>
      <c r="L243" s="371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377">
        <f>K245</f>
        <v>0</v>
      </c>
      <c r="L244" s="377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369">
        <f>K246+K247</f>
        <v>0</v>
      </c>
      <c r="L245" s="369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371"/>
      <c r="L246" s="371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387"/>
      <c r="L247" s="387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369">
        <f>K249</f>
        <v>0</v>
      </c>
      <c r="L248" s="368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377">
        <f>SUM(K250:K251)</f>
        <v>0</v>
      </c>
      <c r="L249" s="377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371"/>
      <c r="L250" s="371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371"/>
      <c r="L251" s="371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368">
        <f t="shared" si="39"/>
        <v>0</v>
      </c>
      <c r="L252" s="368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368">
        <f t="shared" si="39"/>
        <v>0</v>
      </c>
      <c r="L253" s="368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387"/>
      <c r="L254" s="387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368">
        <f t="shared" si="40"/>
        <v>0</v>
      </c>
      <c r="L255" s="368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368">
        <f t="shared" si="40"/>
        <v>0</v>
      </c>
      <c r="L256" s="368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387"/>
      <c r="L257" s="387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368">
        <f>K259</f>
        <v>0</v>
      </c>
      <c r="L258" s="368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369">
        <f>K260+K261</f>
        <v>0</v>
      </c>
      <c r="L259" s="369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371"/>
      <c r="L260" s="371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371"/>
      <c r="L261" s="371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368">
        <f>SUM(K263+K272+K276+K280+K284+K287+K290)</f>
        <v>0</v>
      </c>
      <c r="L262" s="368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369">
        <f>K264</f>
        <v>0</v>
      </c>
      <c r="L263" s="369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369">
        <f t="shared" si="41"/>
        <v>0</v>
      </c>
      <c r="L264" s="369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371"/>
      <c r="L265" s="371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369">
        <f t="shared" si="42"/>
        <v>0</v>
      </c>
      <c r="L266" s="369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371"/>
      <c r="L267" s="371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371"/>
      <c r="L268" s="371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369">
        <f t="shared" si="43"/>
        <v>0</v>
      </c>
      <c r="L269" s="369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371"/>
      <c r="L270" s="371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371"/>
      <c r="L271" s="371"/>
      <c r="M271" s="3"/>
      <c r="N271" s="3"/>
      <c r="O271" s="3"/>
      <c r="P271" s="3"/>
      <c r="Q271" s="3"/>
    </row>
    <row r="272" spans="1:17" ht="26.4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369">
        <f>K273</f>
        <v>0</v>
      </c>
      <c r="L272" s="368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377">
        <f>SUM(K274:K275)</f>
        <v>0</v>
      </c>
      <c r="L273" s="377">
        <f>SUM(L274:L275)</f>
        <v>0</v>
      </c>
      <c r="M273" s="3"/>
      <c r="N273" s="3"/>
      <c r="O273" s="3"/>
      <c r="P273" s="3"/>
      <c r="Q273" s="3"/>
    </row>
    <row r="274" spans="1:17" ht="26.4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371"/>
      <c r="L274" s="371"/>
      <c r="M274" s="3"/>
      <c r="N274" s="3"/>
      <c r="O274" s="3"/>
      <c r="P274" s="3"/>
      <c r="Q274" s="3"/>
    </row>
    <row r="275" spans="1:17" ht="26.4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371"/>
      <c r="L275" s="371"/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368">
        <f>K277</f>
        <v>0</v>
      </c>
      <c r="L276" s="368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369">
        <f>K278+K279</f>
        <v>0</v>
      </c>
      <c r="L277" s="369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371"/>
      <c r="L278" s="371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371"/>
      <c r="L279" s="371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368">
        <f>K281</f>
        <v>0</v>
      </c>
      <c r="L280" s="368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368">
        <f>SUM(K282:K283)</f>
        <v>0</v>
      </c>
      <c r="L281" s="368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371"/>
      <c r="L282" s="371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371"/>
      <c r="L283" s="371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368">
        <f t="shared" si="44"/>
        <v>0</v>
      </c>
      <c r="L284" s="368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368">
        <f t="shared" si="44"/>
        <v>0</v>
      </c>
      <c r="L285" s="368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371"/>
      <c r="L286" s="371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368">
        <f t="shared" si="45"/>
        <v>0</v>
      </c>
      <c r="L287" s="368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368">
        <f t="shared" si="45"/>
        <v>0</v>
      </c>
      <c r="L288" s="368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371"/>
      <c r="L289" s="371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368">
        <f>K291</f>
        <v>0</v>
      </c>
      <c r="L290" s="368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369">
        <f>K292+K293</f>
        <v>0</v>
      </c>
      <c r="L291" s="369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371"/>
      <c r="L292" s="371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371"/>
      <c r="L293" s="371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364">
        <f>SUM(K295+K327)</f>
        <v>0</v>
      </c>
      <c r="L294" s="364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368">
        <f>SUM(K296+K305+K309+K313+K317+K320+K323)</f>
        <v>0</v>
      </c>
      <c r="L295" s="368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369">
        <f t="shared" ref="K296:L296" si="46">SUM(K297+K299+K302)</f>
        <v>0</v>
      </c>
      <c r="L296" s="369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368">
        <f>SUM(K298:K298)</f>
        <v>0</v>
      </c>
      <c r="L297" s="368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371"/>
      <c r="L298" s="371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365">
        <f t="shared" ref="K299:L299" si="47">SUM(K300:K301)</f>
        <v>0</v>
      </c>
      <c r="L299" s="365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371"/>
      <c r="L300" s="371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371"/>
      <c r="L301" s="371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365">
        <f t="shared" ref="K302:L302" si="48">SUM(K303:K304)</f>
        <v>0</v>
      </c>
      <c r="L302" s="365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371"/>
      <c r="L303" s="371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371"/>
      <c r="L304" s="371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368">
        <f>K306</f>
        <v>0</v>
      </c>
      <c r="L305" s="368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377">
        <f>SUM(K307:K308)</f>
        <v>0</v>
      </c>
      <c r="L306" s="377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371"/>
      <c r="L307" s="371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371"/>
      <c r="L308" s="371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368">
        <f>K310</f>
        <v>0</v>
      </c>
      <c r="L309" s="368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368">
        <f>K311+K312</f>
        <v>0</v>
      </c>
      <c r="L310" s="368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387"/>
      <c r="L311" s="389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371"/>
      <c r="L312" s="371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368">
        <f>K314</f>
        <v>0</v>
      </c>
      <c r="L313" s="368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369">
        <f>SUM(K315:K316)</f>
        <v>0</v>
      </c>
      <c r="L314" s="369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371"/>
      <c r="L315" s="370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387"/>
      <c r="L316" s="389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368">
        <f t="shared" si="49"/>
        <v>0</v>
      </c>
      <c r="L317" s="368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377">
        <f t="shared" si="49"/>
        <v>0</v>
      </c>
      <c r="L318" s="377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387"/>
      <c r="L319" s="389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368">
        <f t="shared" si="50"/>
        <v>0</v>
      </c>
      <c r="L320" s="368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368">
        <f t="shared" si="50"/>
        <v>0</v>
      </c>
      <c r="L321" s="368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387"/>
      <c r="L322" s="389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368">
        <f>K324</f>
        <v>0</v>
      </c>
      <c r="L323" s="368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369">
        <f>K325+K326</f>
        <v>0</v>
      </c>
      <c r="L324" s="369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387"/>
      <c r="L325" s="389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371"/>
      <c r="L326" s="371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368">
        <f>SUM(K328+K337+K341+K345+K349+K352+K355)</f>
        <v>0</v>
      </c>
      <c r="L327" s="368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368">
        <f>K329</f>
        <v>0</v>
      </c>
      <c r="L328" s="368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369">
        <f t="shared" si="51"/>
        <v>0</v>
      </c>
      <c r="L329" s="369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387"/>
      <c r="L330" s="389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369">
        <f t="shared" si="52"/>
        <v>0</v>
      </c>
      <c r="L331" s="369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387"/>
      <c r="L332" s="389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371"/>
      <c r="L333" s="371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369">
        <f t="shared" si="53"/>
        <v>0</v>
      </c>
      <c r="L334" s="369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371"/>
      <c r="L335" s="371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384"/>
      <c r="L336" s="384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374">
        <f>K338</f>
        <v>0</v>
      </c>
      <c r="L337" s="374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368">
        <f>SUM(K339:K340)</f>
        <v>0</v>
      </c>
      <c r="L338" s="368">
        <f>SUM(L339:L340)</f>
        <v>0</v>
      </c>
      <c r="M338" s="3"/>
      <c r="N338" s="3"/>
      <c r="O338" s="3"/>
      <c r="P338" s="3"/>
      <c r="Q338" s="3"/>
    </row>
    <row r="339" spans="1:17" ht="26.4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371"/>
      <c r="L339" s="371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371"/>
      <c r="L340" s="371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368">
        <f>K342</f>
        <v>0</v>
      </c>
      <c r="L341" s="368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369">
        <f>K343+K344</f>
        <v>0</v>
      </c>
      <c r="L342" s="369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387"/>
      <c r="L343" s="389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371"/>
      <c r="L344" s="371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368">
        <f>K346</f>
        <v>0</v>
      </c>
      <c r="L345" s="368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377">
        <f>SUM(K347:K348)</f>
        <v>0</v>
      </c>
      <c r="L346" s="377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371"/>
      <c r="L347" s="371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371"/>
      <c r="L348" s="371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368">
        <f t="shared" si="54"/>
        <v>0</v>
      </c>
      <c r="L349" s="368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377">
        <f t="shared" si="54"/>
        <v>0</v>
      </c>
      <c r="L350" s="377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387"/>
      <c r="L351" s="389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368">
        <f t="shared" si="55"/>
        <v>0</v>
      </c>
      <c r="L352" s="368">
        <f t="shared" si="55"/>
        <v>0</v>
      </c>
      <c r="M352" s="3"/>
      <c r="N352" s="3"/>
      <c r="O352" s="3"/>
      <c r="P352" s="3"/>
      <c r="Q352" s="3"/>
    </row>
    <row r="353" spans="1:19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368">
        <f t="shared" si="55"/>
        <v>0</v>
      </c>
      <c r="L353" s="368">
        <f t="shared" si="55"/>
        <v>0</v>
      </c>
      <c r="M353" s="3"/>
      <c r="N353" s="3"/>
      <c r="O353" s="3"/>
      <c r="P353" s="3"/>
      <c r="Q353" s="3"/>
    </row>
    <row r="354" spans="1:19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387"/>
      <c r="L354" s="389"/>
      <c r="M354" s="3"/>
      <c r="N354" s="3"/>
      <c r="O354" s="3"/>
      <c r="P354" s="3"/>
      <c r="Q354" s="3"/>
    </row>
    <row r="355" spans="1:19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368">
        <f t="shared" si="56"/>
        <v>0</v>
      </c>
      <c r="L355" s="368">
        <f t="shared" si="56"/>
        <v>0</v>
      </c>
      <c r="M355" s="3"/>
      <c r="N355" s="3"/>
      <c r="O355" s="3"/>
      <c r="P355" s="3"/>
      <c r="Q355" s="3"/>
    </row>
    <row r="356" spans="1:19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369">
        <f t="shared" si="57"/>
        <v>0</v>
      </c>
      <c r="L356" s="369">
        <f t="shared" si="57"/>
        <v>0</v>
      </c>
      <c r="M356" s="3"/>
      <c r="N356" s="3"/>
      <c r="O356" s="3"/>
      <c r="P356" s="3"/>
      <c r="Q356" s="3"/>
    </row>
    <row r="357" spans="1:19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387"/>
      <c r="L357" s="389"/>
      <c r="M357" s="3"/>
      <c r="N357" s="3"/>
      <c r="O357" s="3"/>
      <c r="P357" s="3"/>
      <c r="Q357" s="3"/>
    </row>
    <row r="358" spans="1:19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371"/>
      <c r="L358" s="371"/>
      <c r="M358" s="3"/>
      <c r="N358" s="3"/>
      <c r="O358" s="3"/>
      <c r="P358" s="3"/>
      <c r="Q358" s="3"/>
    </row>
    <row r="359" spans="1:19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390">
        <f>SUM(I30+I176)</f>
        <v>883390.57000000007</v>
      </c>
      <c r="J359" s="390">
        <f>SUM(J30+J176)</f>
        <v>883390.57000000007</v>
      </c>
      <c r="K359" s="390">
        <f>SUM(K30+K176)</f>
        <v>881421.99</v>
      </c>
      <c r="L359" s="390">
        <f>SUM(L30+L176)</f>
        <v>881421.99</v>
      </c>
      <c r="M359" s="3"/>
      <c r="N359" s="3"/>
      <c r="O359" s="3"/>
      <c r="P359" s="3"/>
      <c r="Q359" s="3"/>
    </row>
    <row r="360" spans="1:19" ht="18.75" customHeight="1">
      <c r="A360" s="3"/>
      <c r="B360" s="3"/>
      <c r="C360" s="3"/>
      <c r="D360" s="3"/>
      <c r="E360" s="3"/>
      <c r="F360" s="14"/>
      <c r="G360" s="391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9" ht="18.75" customHeight="1">
      <c r="A361" s="3"/>
      <c r="B361" s="3"/>
      <c r="C361" s="3"/>
      <c r="D361" s="82"/>
      <c r="E361" s="82"/>
      <c r="F361" s="242"/>
      <c r="G361" s="392" t="s">
        <v>745</v>
      </c>
      <c r="H361" s="359"/>
      <c r="I361" s="362"/>
      <c r="J361" s="361"/>
      <c r="K361" s="362" t="s">
        <v>746</v>
      </c>
      <c r="L361" s="362"/>
      <c r="M361" s="3"/>
      <c r="N361" s="3"/>
      <c r="O361" s="3"/>
      <c r="P361" s="3"/>
      <c r="Q361" s="3"/>
    </row>
    <row r="362" spans="1:19" ht="18.600000000000001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06" t="s">
        <v>133</v>
      </c>
      <c r="L362" s="406"/>
      <c r="M362" s="3"/>
      <c r="N362" s="3"/>
      <c r="O362" s="3"/>
      <c r="P362" s="3"/>
      <c r="Q362" s="3"/>
    </row>
    <row r="363" spans="1:19" ht="15.6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  <c r="S363" s="401"/>
    </row>
    <row r="364" spans="1:19" ht="15.6">
      <c r="B364" s="3"/>
      <c r="C364" s="3"/>
      <c r="D364" s="82"/>
      <c r="E364" s="82"/>
      <c r="F364" s="242"/>
      <c r="G364" s="82" t="s">
        <v>742</v>
      </c>
      <c r="H364" s="3"/>
      <c r="I364" s="161"/>
      <c r="J364" s="3"/>
      <c r="K364" s="243" t="s">
        <v>743</v>
      </c>
      <c r="L364" s="243"/>
      <c r="M364" s="3"/>
      <c r="N364" s="3"/>
      <c r="O364" s="3"/>
      <c r="P364" s="3"/>
      <c r="Q364" s="3"/>
    </row>
    <row r="365" spans="1:19" ht="26.25" customHeight="1">
      <c r="A365" s="160"/>
      <c r="B365" s="297"/>
      <c r="C365" s="297"/>
      <c r="D365" s="450" t="s">
        <v>737</v>
      </c>
      <c r="E365" s="451"/>
      <c r="F365" s="451"/>
      <c r="G365" s="451"/>
      <c r="H365" s="353"/>
      <c r="I365" s="186" t="s">
        <v>132</v>
      </c>
      <c r="J365" s="297"/>
      <c r="K365" s="406" t="s">
        <v>133</v>
      </c>
      <c r="L365" s="406"/>
      <c r="M365" s="3"/>
      <c r="N365" s="3"/>
      <c r="O365" s="3"/>
      <c r="P365" s="3"/>
      <c r="Q365" s="3"/>
    </row>
    <row r="366" spans="1:19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9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9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89 I184:K186 I316 I181:L181 J170:L170 I203:K206 I344:L344 I210:K210 I194:K195 I307:L308 I347:L348 I339:L340 I319 I168:I169 J168:L168 L185 L195 L203:L205 L214:L215 I242:L243 I247:K247 I246:L246 I312:L312 I326:L326 I173:L174 I274:L275 I278:L279 I286:L286 I289:L289 I250:L251 J159:L159 J149:L149 J130:L130 J88:L88 J56:L56 J53:L53 I104:L104 I282:L283 L217 I331:L331 I333:L336 I358:L358 I222:L228 I292:L293 I196:L196 I260:L261 I233:L239 I265:L271 I298:L304 I213:K218 I190:L191 I199:L199" name="Range37"/>
    <protectedRange sqref="I170 A171:F171" name="Range23"/>
    <protectedRange sqref="I159" name="Range21"/>
    <protectedRange sqref="I149 I148:L148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 J51:L51" name="Range3"/>
    <protectedRange sqref="I37 I35:J35" name="Islaidos 2.1"/>
    <protectedRange sqref="J37:L37 K35:L35 I41:L41 I46:J50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3 J52:L52 I56 K46:L50 I54:L55 I57:L57 I58:P58 I59:L60" name="Range57"/>
    <protectedRange sqref="H26 A19:F22 G19:G20 G22 H19:J22" name="Range73"/>
    <protectedRange sqref="I226:L228 I233:L233 I235:L236 I238:L239" name="Range55"/>
  </protectedRanges>
  <customSheetViews>
    <customSheetView guid="{444547E1-3670-4BE7-8AB5-14E03490C775}" showPageBreaks="1" zeroValues="0" fitToPage="1" hiddenColumns="1">
      <selection activeCell="T11" sqref="T1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134BB10D-4694-4E53-AD70-64CEE5074C85}" showPageBreaks="1" zeroValues="0" fitToPage="1" hiddenColumns="1" topLeftCell="A34">
      <selection activeCell="R43" sqref="R43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444547E1-3670-4BE7-8AB5-14E03490C775}">
      <selection activeCell="J35" sqref="J35"/>
      <pageMargins left="0.7" right="0.7" top="0.75" bottom="0.75" header="0.3" footer="0.3"/>
    </customSheetView>
    <customSheetView guid="{134BB10D-4694-4E53-AD70-64CEE5074C85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2020-01-17T12:00:18Z</cp:lastPrinted>
  <dcterms:created xsi:type="dcterms:W3CDTF">2004-04-07T10:43:01Z</dcterms:created>
  <dcterms:modified xsi:type="dcterms:W3CDTF">2022-03-18T08:18:45Z</dcterms:modified>
</cp:coreProperties>
</file>