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3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3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\Desktop\Ketvirtinės ataskaitos 2020 IV ketv\2021 m\Forma Nr. 2\2021 m. I ketvirtis\2 Forma 2021 04 01\"/>
    </mc:Choice>
  </mc:AlternateContent>
  <bookViews>
    <workbookView xWindow="0" yWindow="0" windowWidth="22944" windowHeight="9312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23F461F3_CB09_4668_8748_D953C6FD6A8B_.wvu.Cols" localSheetId="0" hidden="1">'f2'!$M:$P</definedName>
    <definedName name="Z_23F461F3_CB09_4668_8748_D953C6FD6A8B_.wvu.Cols" localSheetId="1" hidden="1">'f2 (2)'!$M:$P</definedName>
    <definedName name="Z_23F461F3_CB09_4668_8748_D953C6FD6A8B_.wvu.Cols" localSheetId="2" hidden="1">'f2 (3)'!$M:$P</definedName>
    <definedName name="Z_23F461F3_CB09_4668_8748_D953C6FD6A8B_.wvu.Cols" localSheetId="3" hidden="1">'F2 _20190101'!$M:$P</definedName>
    <definedName name="Z_23F461F3_CB09_4668_8748_D953C6FD6A8B_.wvu.PrintTitles" localSheetId="0" hidden="1">'f2'!$19:$25</definedName>
    <definedName name="Z_23F461F3_CB09_4668_8748_D953C6FD6A8B_.wvu.PrintTitles" localSheetId="1" hidden="1">'f2 (2)'!$19:$25</definedName>
    <definedName name="Z_23F461F3_CB09_4668_8748_D953C6FD6A8B_.wvu.PrintTitles" localSheetId="2" hidden="1">'f2 (3)'!$19:$25</definedName>
    <definedName name="Z_23F461F3_CB09_4668_8748_D953C6FD6A8B_.wvu.PrintTitles" localSheetId="3" hidden="1">'F2 _20190101'!$19:$29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'F2 _20190101'!$M:$P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'F2 _20190101'!$19:$29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'F2 _20190101'!$M:$P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7F55EFFD_583C_4959_894D_F0F85A7F7DF9_.wvu.Cols" localSheetId="0" hidden="1">'f2'!$M:$P</definedName>
    <definedName name="Z_7F55EFFD_583C_4959_894D_F0F85A7F7DF9_.wvu.Cols" localSheetId="1" hidden="1">'f2 (2)'!$M:$P</definedName>
    <definedName name="Z_7F55EFFD_583C_4959_894D_F0F85A7F7DF9_.wvu.Cols" localSheetId="2" hidden="1">'f2 (3)'!$M:$P</definedName>
    <definedName name="Z_7F55EFFD_583C_4959_894D_F0F85A7F7DF9_.wvu.Cols" localSheetId="3" hidden="1">'F2 _20190101'!$M:$P</definedName>
    <definedName name="Z_7F55EFFD_583C_4959_894D_F0F85A7F7DF9_.wvu.PrintTitles" localSheetId="0" hidden="1">'f2'!$19:$25</definedName>
    <definedName name="Z_7F55EFFD_583C_4959_894D_F0F85A7F7DF9_.wvu.PrintTitles" localSheetId="1" hidden="1">'f2 (2)'!$19:$25</definedName>
    <definedName name="Z_7F55EFFD_583C_4959_894D_F0F85A7F7DF9_.wvu.PrintTitles" localSheetId="2" hidden="1">'f2 (3)'!$19:$25</definedName>
    <definedName name="Z_7F55EFFD_583C_4959_894D_F0F85A7F7DF9_.wvu.PrintTitles" localSheetId="3" hidden="1">'F2 _20190101'!$19:$29</definedName>
    <definedName name="Z_97D3C751_02A2_4096_AFCD_C45C26951139_.wvu.Cols" localSheetId="0" hidden="1">'f2'!$M:$P</definedName>
    <definedName name="Z_97D3C751_02A2_4096_AFCD_C45C26951139_.wvu.Cols" localSheetId="1" hidden="1">'f2 (2)'!$M:$P</definedName>
    <definedName name="Z_97D3C751_02A2_4096_AFCD_C45C26951139_.wvu.Cols" localSheetId="2" hidden="1">'f2 (3)'!$M:$P</definedName>
    <definedName name="Z_97D3C751_02A2_4096_AFCD_C45C26951139_.wvu.Cols" localSheetId="3" hidden="1">'F2 _20190101'!$M:$P</definedName>
    <definedName name="Z_97D3C751_02A2_4096_AFCD_C45C26951139_.wvu.PrintTitles" localSheetId="0" hidden="1">'f2'!$19:$25</definedName>
    <definedName name="Z_97D3C751_02A2_4096_AFCD_C45C26951139_.wvu.PrintTitles" localSheetId="1" hidden="1">'f2 (2)'!$19:$25</definedName>
    <definedName name="Z_97D3C751_02A2_4096_AFCD_C45C26951139_.wvu.PrintTitles" localSheetId="2" hidden="1">'f2 (3)'!$19:$25</definedName>
    <definedName name="Z_97D3C751_02A2_4096_AFCD_C45C26951139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'F2 _20190101'!$M:$P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'F2 _20190101'!$19:$29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'F2 _20190101'!$M:$P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'F2 _20190101'!$19:$29</definedName>
  </definedNames>
  <calcPr calcId="162913"/>
  <customWorkbookViews>
    <customWorkbookView name="„Windows“ vartotojas - Individuali peržiūra" guid="{7F55EFFD-583C-4959-894D-F0F85A7F7DF9}" mergeInterval="0" personalView="1" xWindow="6" yWindow="38" windowWidth="1914" windowHeight="1042" activeSheetId="4"/>
    <customWorkbookView name="Renata - Individuali peržiūra" guid="{23F461F3-CB09-4668-8748-D953C6FD6A8B}" mergeInterval="0" personalView="1" maximized="1" xWindow="1" yWindow="1" windowWidth="1680" windowHeight="820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Lina Šiurkienė - Individuali peržiūra" guid="{4837D77B-C401-4018-A777-ED8FA242E629}" mergeInterval="0" personalView="1" maximized="1" windowWidth="1916" windowHeight="85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Jolanta Puodžiūnienė - Individuali peržiūra" guid="{57A1E72B-DFC1-4C5D-ABA7-C1A26EB31789}" mergeInterval="0" personalView="1" maximized="1" windowWidth="1494" windowHeight="523" activeSheetId="4" showComments="commIndAndComment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Jurgita Subačienė - Individuali peržiūra" guid="{B9470AF3-226B-4213-A7B5-37AA221FCC86}" mergeInterval="0" personalView="1" maximized="1" windowWidth="1801" windowHeight="758" activeSheetId="4"/>
    <customWorkbookView name="Vaida Matiliūnienė - Individuali peržiūra" guid="{F677807F-46FD-43C6-BB8F-08ECC7636E03}" mergeInterval="0" personalView="1" maximized="1" windowWidth="1504" windowHeight="538" activeSheetId="4"/>
    <customWorkbookView name="vartotojas - Individuali peržiūra" guid="{97D3C751-02A2-4096-AFCD-C45C26951139}" mergeInterval="0" personalView="1" maximized="1" windowWidth="1916" windowHeight="807" activeSheetId="4"/>
  </customWorkbookViews>
</workbook>
</file>

<file path=xl/calcChain.xml><?xml version="1.0" encoding="utf-8"?>
<calcChain xmlns="http://schemas.openxmlformats.org/spreadsheetml/2006/main">
  <c r="L50" i="4" l="1"/>
  <c r="L57" i="4" l="1"/>
  <c r="L54" i="4"/>
  <c r="L49" i="4"/>
  <c r="L48" i="4"/>
  <c r="L47" i="4"/>
  <c r="L46" i="4"/>
  <c r="L148" i="4" l="1"/>
  <c r="L60" i="4"/>
  <c r="L58" i="4"/>
  <c r="L55" i="4" l="1"/>
  <c r="L41" i="4"/>
  <c r="L35" i="4"/>
  <c r="L282" i="4" l="1"/>
  <c r="K282" i="4"/>
  <c r="L213" i="4" l="1"/>
  <c r="K213" i="4"/>
  <c r="I213" i="4"/>
  <c r="J213" i="4"/>
  <c r="J153" i="4" l="1"/>
  <c r="K153" i="4"/>
  <c r="L153" i="4"/>
  <c r="I153" i="4"/>
  <c r="I357" i="4" l="1"/>
  <c r="I330" i="4"/>
  <c r="I332" i="4"/>
  <c r="I335" i="4"/>
  <c r="J307" i="4"/>
  <c r="J306" i="4" s="1"/>
  <c r="J303" i="4"/>
  <c r="J300" i="4"/>
  <c r="I298" i="4"/>
  <c r="I300" i="4"/>
  <c r="I303" i="4"/>
  <c r="L270" i="4"/>
  <c r="L267" i="4"/>
  <c r="I270" i="4"/>
  <c r="I267" i="4"/>
  <c r="I235" i="4"/>
  <c r="I143" i="4"/>
  <c r="I142" i="4" s="1"/>
  <c r="I106" i="4"/>
  <c r="I105" i="4" s="1"/>
  <c r="I80" i="4"/>
  <c r="I79" i="4" s="1"/>
  <c r="I78" i="4" s="1"/>
  <c r="K36" i="4"/>
  <c r="I36" i="4"/>
  <c r="I297" i="4" l="1"/>
  <c r="J34" i="4"/>
  <c r="K34" i="4"/>
  <c r="L34" i="4"/>
  <c r="I34" i="4"/>
  <c r="J36" i="4"/>
  <c r="L36" i="4"/>
  <c r="J357" i="4"/>
  <c r="K357" i="4"/>
  <c r="L357" i="4"/>
  <c r="J335" i="4"/>
  <c r="K335" i="4"/>
  <c r="L335" i="4"/>
  <c r="J332" i="4"/>
  <c r="K332" i="4"/>
  <c r="L332" i="4"/>
  <c r="J330" i="4"/>
  <c r="K330" i="4"/>
  <c r="L330" i="4"/>
  <c r="M330" i="4"/>
  <c r="N330" i="4"/>
  <c r="O330" i="4"/>
  <c r="P330" i="4"/>
  <c r="J80" i="4"/>
  <c r="J79" i="4" s="1"/>
  <c r="J78" i="4" s="1"/>
  <c r="K80" i="4"/>
  <c r="K79" i="4" s="1"/>
  <c r="K78" i="4" s="1"/>
  <c r="L80" i="4"/>
  <c r="L79" i="4" s="1"/>
  <c r="L78" i="4" s="1"/>
  <c r="K300" i="4"/>
  <c r="L300" i="4"/>
  <c r="K303" i="4"/>
  <c r="L303" i="4"/>
  <c r="J270" i="4"/>
  <c r="K270" i="4"/>
  <c r="J267" i="4"/>
  <c r="K267" i="4"/>
  <c r="J265" i="4"/>
  <c r="K265" i="4"/>
  <c r="L265" i="4"/>
  <c r="L264" i="4" s="1"/>
  <c r="I265" i="4"/>
  <c r="I264" i="4" s="1"/>
  <c r="J238" i="4"/>
  <c r="K238" i="4"/>
  <c r="L238" i="4"/>
  <c r="I238" i="4"/>
  <c r="J235" i="4"/>
  <c r="K235" i="4"/>
  <c r="L235" i="4"/>
  <c r="J106" i="4"/>
  <c r="J105" i="4" s="1"/>
  <c r="K106" i="4"/>
  <c r="K105" i="4" s="1"/>
  <c r="L106" i="4"/>
  <c r="L105" i="4" s="1"/>
  <c r="M213" i="4"/>
  <c r="N213" i="4"/>
  <c r="O213" i="4"/>
  <c r="P213" i="4"/>
  <c r="J143" i="4"/>
  <c r="J142" i="4" s="1"/>
  <c r="K143" i="4"/>
  <c r="K142" i="4" s="1"/>
  <c r="L143" i="4"/>
  <c r="L142" i="4" s="1"/>
  <c r="I33" i="4" l="1"/>
  <c r="I329" i="4"/>
  <c r="I274" i="4"/>
  <c r="I273" i="4" s="1"/>
  <c r="I212" i="4"/>
  <c r="I356" i="4"/>
  <c r="I351" i="4"/>
  <c r="I350" i="4" s="1"/>
  <c r="I347" i="4"/>
  <c r="I346" i="4" s="1"/>
  <c r="I343" i="4"/>
  <c r="I342" i="4" s="1"/>
  <c r="I339" i="4"/>
  <c r="I338" i="4" s="1"/>
  <c r="I325" i="4"/>
  <c r="I324" i="4" s="1"/>
  <c r="I322" i="4"/>
  <c r="I321" i="4" s="1"/>
  <c r="I319" i="4"/>
  <c r="I318" i="4" s="1"/>
  <c r="I315" i="4"/>
  <c r="I314" i="4" s="1"/>
  <c r="I311" i="4"/>
  <c r="I310" i="4" s="1"/>
  <c r="I307" i="4"/>
  <c r="I306" i="4" s="1"/>
  <c r="I292" i="4"/>
  <c r="I291" i="4" s="1"/>
  <c r="I289" i="4"/>
  <c r="I288" i="4" s="1"/>
  <c r="I286" i="4"/>
  <c r="I285" i="4" s="1"/>
  <c r="I282" i="4"/>
  <c r="I281" i="4" s="1"/>
  <c r="I278" i="4"/>
  <c r="I277" i="4" s="1"/>
  <c r="I260" i="4"/>
  <c r="I259" i="4" s="1"/>
  <c r="I257" i="4"/>
  <c r="I256" i="4" s="1"/>
  <c r="I254" i="4"/>
  <c r="I253" i="4" s="1"/>
  <c r="I250" i="4"/>
  <c r="I249" i="4" s="1"/>
  <c r="I246" i="4"/>
  <c r="I245" i="4" s="1"/>
  <c r="I242" i="4"/>
  <c r="I241" i="4" s="1"/>
  <c r="I226" i="4"/>
  <c r="I225" i="4" s="1"/>
  <c r="I224" i="4" s="1"/>
  <c r="I203" i="4"/>
  <c r="I199" i="4"/>
  <c r="I198" i="4" s="1"/>
  <c r="I194" i="4"/>
  <c r="I193" i="4" s="1"/>
  <c r="I183" i="4"/>
  <c r="I182" i="4" s="1"/>
  <c r="I180" i="4"/>
  <c r="I179" i="4" s="1"/>
  <c r="I158" i="4"/>
  <c r="I157" i="4" s="1"/>
  <c r="I147" i="4"/>
  <c r="I139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296" i="4" l="1"/>
  <c r="I263" i="4"/>
  <c r="I89" i="4"/>
  <c r="L45" i="4"/>
  <c r="K45" i="4"/>
  <c r="L172" i="4"/>
  <c r="K172" i="4"/>
  <c r="J172" i="4"/>
  <c r="I172" i="4"/>
  <c r="L85" i="4"/>
  <c r="K85" i="4"/>
  <c r="J85" i="4"/>
  <c r="I85" i="4"/>
  <c r="I84" i="4" s="1"/>
  <c r="I83" i="4" s="1"/>
  <c r="I82" i="4" s="1"/>
  <c r="J45" i="4"/>
  <c r="J356" i="4" l="1"/>
  <c r="L356" i="4"/>
  <c r="K356" i="4"/>
  <c r="L354" i="4"/>
  <c r="L353" i="4" s="1"/>
  <c r="K354" i="4"/>
  <c r="K353" i="4" s="1"/>
  <c r="J354" i="4"/>
  <c r="J353" i="4" s="1"/>
  <c r="I354" i="4"/>
  <c r="I353" i="4" s="1"/>
  <c r="I328" i="4" s="1"/>
  <c r="I295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43" i="4"/>
  <c r="L342" i="4" s="1"/>
  <c r="K343" i="4"/>
  <c r="K342" i="4" s="1"/>
  <c r="J343" i="4"/>
  <c r="J342" i="4" s="1"/>
  <c r="L339" i="4"/>
  <c r="L338" i="4" s="1"/>
  <c r="K339" i="4"/>
  <c r="K338" i="4" s="1"/>
  <c r="J339" i="4"/>
  <c r="J338" i="4" s="1"/>
  <c r="L329" i="4"/>
  <c r="K329" i="4"/>
  <c r="J329" i="4"/>
  <c r="L325" i="4"/>
  <c r="L324" i="4" s="1"/>
  <c r="K325" i="4"/>
  <c r="K324" i="4" s="1"/>
  <c r="J325" i="4"/>
  <c r="J324" i="4" s="1"/>
  <c r="L322" i="4"/>
  <c r="L321" i="4" s="1"/>
  <c r="K322" i="4"/>
  <c r="K321" i="4" s="1"/>
  <c r="J322" i="4"/>
  <c r="J321" i="4" s="1"/>
  <c r="L319" i="4"/>
  <c r="L318" i="4" s="1"/>
  <c r="K319" i="4"/>
  <c r="K318" i="4" s="1"/>
  <c r="J319" i="4"/>
  <c r="J318" i="4" s="1"/>
  <c r="L315" i="4"/>
  <c r="L314" i="4" s="1"/>
  <c r="K315" i="4"/>
  <c r="K314" i="4" s="1"/>
  <c r="J315" i="4"/>
  <c r="J314" i="4" s="1"/>
  <c r="L311" i="4"/>
  <c r="L310" i="4" s="1"/>
  <c r="K311" i="4"/>
  <c r="K310" i="4" s="1"/>
  <c r="J311" i="4"/>
  <c r="J310" i="4" s="1"/>
  <c r="L307" i="4"/>
  <c r="L306" i="4" s="1"/>
  <c r="K307" i="4"/>
  <c r="K306" i="4" s="1"/>
  <c r="L298" i="4"/>
  <c r="L297" i="4" s="1"/>
  <c r="K298" i="4"/>
  <c r="K297" i="4" s="1"/>
  <c r="J298" i="4"/>
  <c r="J297" i="4" s="1"/>
  <c r="L292" i="4"/>
  <c r="L291" i="4" s="1"/>
  <c r="K292" i="4"/>
  <c r="K291" i="4" s="1"/>
  <c r="J292" i="4"/>
  <c r="J291" i="4" s="1"/>
  <c r="L289" i="4"/>
  <c r="L288" i="4" s="1"/>
  <c r="K289" i="4"/>
  <c r="K288" i="4" s="1"/>
  <c r="J289" i="4"/>
  <c r="J288" i="4" s="1"/>
  <c r="L286" i="4"/>
  <c r="L285" i="4" s="1"/>
  <c r="K286" i="4"/>
  <c r="K285" i="4" s="1"/>
  <c r="J286" i="4"/>
  <c r="J285" i="4" s="1"/>
  <c r="J282" i="4"/>
  <c r="J281" i="4" s="1"/>
  <c r="L278" i="4"/>
  <c r="L277" i="4" s="1"/>
  <c r="K278" i="4"/>
  <c r="K277" i="4" s="1"/>
  <c r="J278" i="4"/>
  <c r="J277" i="4" s="1"/>
  <c r="L274" i="4"/>
  <c r="L273" i="4" s="1"/>
  <c r="K274" i="4"/>
  <c r="K273" i="4" s="1"/>
  <c r="J274" i="4"/>
  <c r="J273" i="4" s="1"/>
  <c r="K264" i="4"/>
  <c r="J264" i="4"/>
  <c r="L260" i="4"/>
  <c r="L259" i="4" s="1"/>
  <c r="K260" i="4"/>
  <c r="K259" i="4" s="1"/>
  <c r="J260" i="4"/>
  <c r="J259" i="4" s="1"/>
  <c r="L257" i="4"/>
  <c r="L256" i="4" s="1"/>
  <c r="K257" i="4"/>
  <c r="K256" i="4" s="1"/>
  <c r="J257" i="4"/>
  <c r="J256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6" i="4"/>
  <c r="L245" i="4" s="1"/>
  <c r="K246" i="4"/>
  <c r="K245" i="4" s="1"/>
  <c r="J246" i="4"/>
  <c r="J245" i="4" s="1"/>
  <c r="L242" i="4"/>
  <c r="L241" i="4" s="1"/>
  <c r="K242" i="4"/>
  <c r="K241" i="4" s="1"/>
  <c r="J242" i="4"/>
  <c r="J241" i="4" s="1"/>
  <c r="L233" i="4"/>
  <c r="L232" i="4" s="1"/>
  <c r="K233" i="4"/>
  <c r="K232" i="4" s="1"/>
  <c r="J233" i="4"/>
  <c r="J232" i="4" s="1"/>
  <c r="I233" i="4"/>
  <c r="I232" i="4" s="1"/>
  <c r="L226" i="4"/>
  <c r="L225" i="4" s="1"/>
  <c r="L224" i="4" s="1"/>
  <c r="K226" i="4"/>
  <c r="K225" i="4" s="1"/>
  <c r="K224" i="4" s="1"/>
  <c r="J226" i="4"/>
  <c r="J225" i="4" s="1"/>
  <c r="J224" i="4" s="1"/>
  <c r="L222" i="4"/>
  <c r="L221" i="4" s="1"/>
  <c r="L220" i="4" s="1"/>
  <c r="K222" i="4"/>
  <c r="K221" i="4" s="1"/>
  <c r="K220" i="4" s="1"/>
  <c r="J222" i="4"/>
  <c r="J221" i="4" s="1"/>
  <c r="J220" i="4" s="1"/>
  <c r="I222" i="4"/>
  <c r="I221" i="4" s="1"/>
  <c r="I220" i="4" s="1"/>
  <c r="L212" i="4"/>
  <c r="K212" i="4"/>
  <c r="J212" i="4"/>
  <c r="L210" i="4"/>
  <c r="K210" i="4"/>
  <c r="K209" i="4" s="1"/>
  <c r="J210" i="4"/>
  <c r="J209" i="4" s="1"/>
  <c r="I210" i="4"/>
  <c r="I209" i="4" s="1"/>
  <c r="I208" i="4" s="1"/>
  <c r="L209" i="4"/>
  <c r="L203" i="4"/>
  <c r="L202" i="4" s="1"/>
  <c r="L201" i="4" s="1"/>
  <c r="K203" i="4"/>
  <c r="K202" i="4" s="1"/>
  <c r="K201" i="4" s="1"/>
  <c r="J203" i="4"/>
  <c r="J202" i="4" s="1"/>
  <c r="J201" i="4" s="1"/>
  <c r="I202" i="4"/>
  <c r="I201" i="4" s="1"/>
  <c r="L199" i="4"/>
  <c r="L198" i="4" s="1"/>
  <c r="K199" i="4"/>
  <c r="K198" i="4" s="1"/>
  <c r="J199" i="4"/>
  <c r="J198" i="4" s="1"/>
  <c r="L194" i="4"/>
  <c r="L193" i="4" s="1"/>
  <c r="K194" i="4"/>
  <c r="K193" i="4" s="1"/>
  <c r="J194" i="4"/>
  <c r="J193" i="4" s="1"/>
  <c r="L188" i="4"/>
  <c r="L187" i="4" s="1"/>
  <c r="K188" i="4"/>
  <c r="K187" i="4" s="1"/>
  <c r="J188" i="4"/>
  <c r="J187" i="4" s="1"/>
  <c r="I188" i="4"/>
  <c r="I187" i="4" s="1"/>
  <c r="I178" i="4" s="1"/>
  <c r="L183" i="4"/>
  <c r="L182" i="4" s="1"/>
  <c r="K183" i="4"/>
  <c r="K182" i="4" s="1"/>
  <c r="J183" i="4"/>
  <c r="J182" i="4" s="1"/>
  <c r="L180" i="4"/>
  <c r="L179" i="4" s="1"/>
  <c r="K180" i="4"/>
  <c r="K179" i="4" s="1"/>
  <c r="J180" i="4"/>
  <c r="J179" i="4" s="1"/>
  <c r="L171" i="4"/>
  <c r="K171" i="4"/>
  <c r="J171" i="4"/>
  <c r="I171" i="4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3" i="4"/>
  <c r="L162" i="4" s="1"/>
  <c r="L161" i="4" s="1"/>
  <c r="K163" i="4"/>
  <c r="K162" i="4" s="1"/>
  <c r="K161" i="4" s="1"/>
  <c r="J163" i="4"/>
  <c r="J162" i="4" s="1"/>
  <c r="J161" i="4" s="1"/>
  <c r="I163" i="4"/>
  <c r="I162" i="4" s="1"/>
  <c r="I161" i="4" s="1"/>
  <c r="L158" i="4"/>
  <c r="L157" i="4" s="1"/>
  <c r="K158" i="4"/>
  <c r="K157" i="4" s="1"/>
  <c r="J158" i="4"/>
  <c r="J157" i="4" s="1"/>
  <c r="L152" i="4"/>
  <c r="K152" i="4"/>
  <c r="J152" i="4"/>
  <c r="I152" i="4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39" i="4"/>
  <c r="L138" i="4" s="1"/>
  <c r="L137" i="4" s="1"/>
  <c r="K139" i="4"/>
  <c r="K138" i="4" s="1"/>
  <c r="K137" i="4" s="1"/>
  <c r="J139" i="4"/>
  <c r="J138" i="4" s="1"/>
  <c r="J137" i="4" s="1"/>
  <c r="I138" i="4"/>
  <c r="I137" i="4" s="1"/>
  <c r="L134" i="4"/>
  <c r="L133" i="4" s="1"/>
  <c r="L132" i="4" s="1"/>
  <c r="K134" i="4"/>
  <c r="K133" i="4" s="1"/>
  <c r="K132" i="4" s="1"/>
  <c r="J134" i="4"/>
  <c r="J133" i="4" s="1"/>
  <c r="J132" i="4" s="1"/>
  <c r="I134" i="4"/>
  <c r="I133" i="4" s="1"/>
  <c r="I132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I109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I160" i="4" l="1"/>
  <c r="I231" i="4"/>
  <c r="I230" i="4" s="1"/>
  <c r="K31" i="4"/>
  <c r="I131" i="4"/>
  <c r="L31" i="4"/>
  <c r="J31" i="4"/>
  <c r="K328" i="4"/>
  <c r="L328" i="4"/>
  <c r="J208" i="4"/>
  <c r="K208" i="4"/>
  <c r="J160" i="4"/>
  <c r="J296" i="4"/>
  <c r="L208" i="4"/>
  <c r="L231" i="4"/>
  <c r="K296" i="4"/>
  <c r="J178" i="4"/>
  <c r="L296" i="4"/>
  <c r="J328" i="4"/>
  <c r="J231" i="4"/>
  <c r="K231" i="4"/>
  <c r="J263" i="4"/>
  <c r="L160" i="4"/>
  <c r="J151" i="4"/>
  <c r="J150" i="4" s="1"/>
  <c r="K178" i="4"/>
  <c r="L178" i="4"/>
  <c r="K89" i="4"/>
  <c r="J109" i="4"/>
  <c r="K109" i="4"/>
  <c r="J131" i="4"/>
  <c r="L151" i="4"/>
  <c r="L150" i="4" s="1"/>
  <c r="K160" i="4"/>
  <c r="K151" i="4"/>
  <c r="K150" i="4" s="1"/>
  <c r="J89" i="4"/>
  <c r="J62" i="4"/>
  <c r="J61" i="4" s="1"/>
  <c r="K131" i="4"/>
  <c r="L89" i="4"/>
  <c r="L109" i="4"/>
  <c r="K62" i="4"/>
  <c r="K61" i="4" s="1"/>
  <c r="L131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93" i="1"/>
  <c r="I30" i="4" l="1"/>
  <c r="K65" i="2"/>
  <c r="K64" i="2" s="1"/>
  <c r="L176" i="1"/>
  <c r="L31" i="2"/>
  <c r="K227" i="1"/>
  <c r="K205" i="1"/>
  <c r="K109" i="1"/>
  <c r="L93" i="2"/>
  <c r="K31" i="3"/>
  <c r="L176" i="2"/>
  <c r="I287" i="2"/>
  <c r="I176" i="2"/>
  <c r="L312" i="3"/>
  <c r="J312" i="3"/>
  <c r="K287" i="2"/>
  <c r="J30" i="4"/>
  <c r="I287" i="1"/>
  <c r="K65" i="3"/>
  <c r="K64" i="3" s="1"/>
  <c r="J65" i="1"/>
  <c r="J64" i="1" s="1"/>
  <c r="K287" i="1"/>
  <c r="I132" i="2"/>
  <c r="L132" i="2"/>
  <c r="J177" i="4"/>
  <c r="L295" i="4"/>
  <c r="K295" i="4"/>
  <c r="J230" i="4"/>
  <c r="L177" i="4"/>
  <c r="K177" i="4"/>
  <c r="J295" i="4"/>
  <c r="I177" i="4"/>
  <c r="I176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L175" i="1" s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L175" i="2" s="1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86" i="2" s="1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K238" i="3" s="1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226" i="2" l="1"/>
  <c r="K175" i="1"/>
  <c r="L311" i="3"/>
  <c r="I175" i="2"/>
  <c r="J311" i="3"/>
  <c r="K286" i="2"/>
  <c r="I226" i="2"/>
  <c r="K175" i="2"/>
  <c r="I30" i="2"/>
  <c r="I226" i="1"/>
  <c r="I286" i="1"/>
  <c r="J286" i="1"/>
  <c r="K286" i="1"/>
  <c r="J175" i="1"/>
  <c r="I175" i="1"/>
  <c r="L286" i="1"/>
  <c r="I311" i="3"/>
  <c r="K30" i="1"/>
  <c r="J226" i="1"/>
  <c r="L226" i="2"/>
  <c r="J176" i="4"/>
  <c r="J360" i="4" s="1"/>
  <c r="I360" i="4"/>
  <c r="J174" i="2"/>
  <c r="L226" i="1"/>
  <c r="L286" i="2"/>
  <c r="L30" i="1"/>
  <c r="I30" i="1"/>
  <c r="J30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I174" i="2" l="1"/>
  <c r="K174" i="1"/>
  <c r="K344" i="1" s="1"/>
  <c r="L174" i="1"/>
  <c r="L344" i="1" s="1"/>
  <c r="K174" i="2"/>
  <c r="K344" i="2" s="1"/>
  <c r="I344" i="2"/>
  <c r="J344" i="2"/>
  <c r="I174" i="1"/>
  <c r="I344" i="1" s="1"/>
  <c r="J174" i="1"/>
  <c r="J344" i="1" s="1"/>
  <c r="I182" i="3"/>
  <c r="I381" i="3" s="1"/>
  <c r="L174" i="2"/>
  <c r="L344" i="2" s="1"/>
  <c r="L182" i="3"/>
  <c r="L381" i="3" s="1"/>
  <c r="J182" i="3"/>
  <c r="J381" i="3" s="1"/>
  <c r="K381" i="3"/>
  <c r="K281" i="4"/>
  <c r="K263" i="4" s="1"/>
  <c r="K230" i="4" s="1"/>
  <c r="K176" i="4" s="1"/>
  <c r="K360" i="4" s="1"/>
  <c r="L281" i="4"/>
  <c r="L263" i="4" s="1"/>
  <c r="L230" i="4" s="1"/>
  <c r="L176" i="4" s="1"/>
  <c r="L360" i="4" s="1"/>
</calcChain>
</file>

<file path=xl/sharedStrings.xml><?xml version="1.0" encoding="utf-8"?>
<sst xmlns="http://schemas.openxmlformats.org/spreadsheetml/2006/main" count="2008" uniqueCount="758">
  <si>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</si>
  <si>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</si>
  <si>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</si>
  <si>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</si>
  <si>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</si>
  <si>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</si>
  <si>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</si>
  <si>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</si>
  <si>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</si>
  <si>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</si>
  <si>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</si>
  <si>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</si>
  <si>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</si>
  <si>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</si>
  <si>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</si>
  <si>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</si>
  <si>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</si>
  <si>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</si>
  <si>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</si>
  <si>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</si>
  <si>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</si>
  <si>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</si>
  <si>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</si>
  <si>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</si>
  <si>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</si>
  <si>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</si>
  <si>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</si>
  <si>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</si>
  <si>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</si>
  <si>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</si>
  <si>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</si>
  <si>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</si>
  <si>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</si>
  <si>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</si>
  <si>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</si>
  <si>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</si>
  <si>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</si>
  <si>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</si>
  <si>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</si>
  <si>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</si>
  <si>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</si>
  <si>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</si>
  <si>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</si>
  <si>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</si>
  <si>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</si>
  <si>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</si>
  <si>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</si>
  <si>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</si>
  <si>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</si>
  <si>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</si>
  <si>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</si>
  <si>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</si>
  <si>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</si>
  <si>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</si>
  <si>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</si>
  <si>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</si>
  <si>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</si>
  <si>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</si>
  <si>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</si>
  <si>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</si>
  <si>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</si>
  <si>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</si>
  <si>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</si>
  <si>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</si>
  <si>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</si>
  <si>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</si>
  <si>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</si>
  <si>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</si>
  <si>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</si>
  <si>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</si>
  <si>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</si>
  <si>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</si>
  <si>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</si>
  <si>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</si>
  <si>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</si>
  <si>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</si>
  <si>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</si>
  <si>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</si>
  <si>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</si>
  <si>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</si>
  <si>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</si>
  <si>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</si>
  <si>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</si>
  <si>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</si>
  <si>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</si>
  <si>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</si>
  <si>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</si>
  <si>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</si>
  <si>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</si>
  <si>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</si>
  <si>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</si>
  <si>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</si>
  <si>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</si>
  <si>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</si>
  <si>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</si>
  <si>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</si>
  <si>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</si>
  <si>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</si>
  <si>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</si>
  <si>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</si>
  <si>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</si>
  <si>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</si>
  <si>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</si>
  <si>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</si>
  <si>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</si>
  <si>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</si>
  <si>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</si>
  <si>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</si>
  <si>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</si>
  <si>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</si>
  <si>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</si>
  <si>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</si>
  <si>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</si>
  <si>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</si>
  <si>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</si>
  <si>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</si>
  <si>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</si>
  <si>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</si>
  <si>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</si>
  <si>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</si>
  <si>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</si>
  <si>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</si>
  <si>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</si>
  <si>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</si>
  <si>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</si>
  <si>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</si>
  <si>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</si>
  <si>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</si>
  <si>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</si>
  <si>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</si>
  <si>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</si>
  <si>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</si>
  <si>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</si>
  <si>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</si>
  <si>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</si>
  <si>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</si>
  <si>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</si>
  <si>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</si>
  <si>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</si>
  <si>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</si>
  <si>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</si>
  <si>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</si>
  <si>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</si>
  <si>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</si>
  <si>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</si>
  <si>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</si>
  <si>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</si>
  <si>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</si>
  <si>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</si>
  <si>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</si>
  <si>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</si>
  <si>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</si>
  <si>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</si>
  <si>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</si>
  <si>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</si>
  <si>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</si>
  <si>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</si>
  <si>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</si>
  <si>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</si>
  <si>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</si>
  <si>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</si>
  <si>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</si>
  <si>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</si>
  <si>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</si>
  <si>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</si>
  <si>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</si>
  <si>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</si>
  <si>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</si>
  <si>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</si>
  <si>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</si>
  <si>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</si>
  <si>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</si>
  <si>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</si>
  <si>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</si>
  <si>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</si>
  <si>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</si>
  <si>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</si>
  <si>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</si>
  <si>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</si>
  <si>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</si>
  <si>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</si>
  <si>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</si>
  <si>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</si>
  <si>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</si>
  <si>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</si>
  <si>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</si>
  <si>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</si>
  <si>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</si>
  <si>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</si>
  <si>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</si>
  <si>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</si>
  <si>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</si>
  <si>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</si>
  <si>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</si>
  <si>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</si>
  <si>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</si>
  <si>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</si>
  <si>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</si>
  <si>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</si>
  <si>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</si>
  <si>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</si>
  <si>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</si>
  <si>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</si>
  <si>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</si>
  <si>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</si>
  <si>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</si>
  <si>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</si>
  <si>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</si>
  <si>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</si>
  <si>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</si>
  <si>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</si>
  <si>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</si>
  <si>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</si>
  <si>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</si>
  <si>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</si>
  <si>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</si>
  <si>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</si>
  <si>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</si>
  <si>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</si>
  <si>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</si>
  <si>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</si>
  <si>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</si>
  <si>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</si>
  <si>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</si>
  <si>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</si>
  <si>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</si>
  <si>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</si>
  <si>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</si>
  <si>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</si>
  <si>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</si>
  <si>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</si>
  <si>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</si>
  <si>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</si>
  <si>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</si>
  <si>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</si>
  <si>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</si>
  <si>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</si>
  <si>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</si>
  <si>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</si>
  <si>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</si>
  <si>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</si>
  <si>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</si>
  <si>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</si>
  <si>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</si>
  <si>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</si>
  <si>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</si>
  <si>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</si>
  <si>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</si>
  <si>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</si>
  <si>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</si>
  <si>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</si>
  <si>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</si>
  <si>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</si>
  <si>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</si>
  <si>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</si>
  <si>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</si>
  <si>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</si>
  <si>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</si>
  <si>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</si>
  <si>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</si>
  <si>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</si>
  <si>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</si>
  <si>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</si>
  <si>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</si>
  <si>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</si>
  <si>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</si>
  <si>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</si>
  <si>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</si>
  <si>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</si>
  <si>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</si>
  <si>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</si>
  <si>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</si>
  <si>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</si>
  <si>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</si>
  <si>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</si>
  <si>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</si>
  <si>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</si>
  <si>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</si>
  <si>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</si>
  <si>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</si>
  <si>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</si>
  <si>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</si>
  <si>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</si>
  <si>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</si>
  <si>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</si>
  <si>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</si>
  <si>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</si>
  <si>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</si>
  <si>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</si>
  <si>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</si>
  <si>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</si>
  <si>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</si>
  <si>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</si>
  <si>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</si>
  <si>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</si>
  <si>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</si>
  <si>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</si>
  <si>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</si>
  <si>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</si>
  <si>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</si>
  <si>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</si>
  <si>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</si>
  <si>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</si>
  <si>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</si>
  <si>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</si>
  <si>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</si>
  <si>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</si>
  <si>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</si>
  <si>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</si>
  <si>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</si>
  <si>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</si>
  <si>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</si>
  <si>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</si>
  <si>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</si>
  <si>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</si>
  <si>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</si>
  <si>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</si>
  <si>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</si>
  <si>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</si>
  <si>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</si>
  <si>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</si>
  <si>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</si>
  <si>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</si>
  <si>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</si>
  <si>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</si>
  <si>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</si>
  <si>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</si>
  <si>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</si>
  <si>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</si>
  <si>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</si>
  <si>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</si>
  <si>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</si>
  <si>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</si>
  <si>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</si>
  <si>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</si>
  <si>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</si>
  <si>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</si>
  <si>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</si>
  <si>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</si>
  <si>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</si>
  <si>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</si>
  <si>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</si>
  <si>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</si>
  <si>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</si>
  <si>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</si>
  <si>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</si>
  <si>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</si>
  <si>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</si>
  <si>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</si>
  <si>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</si>
  <si>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</si>
  <si>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</si>
  <si>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</si>
  <si>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</si>
  <si>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</si>
  <si>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</si>
  <si>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</si>
  <si>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</si>
  <si>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</si>
  <si>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</si>
  <si>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</si>
  <si>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</si>
  <si>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</si>
  <si>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</si>
  <si>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</si>
  <si>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</si>
  <si>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</si>
  <si>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</si>
  <si>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</si>
  <si>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</si>
  <si>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</si>
  <si>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</si>
  <si>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</si>
  <si>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</si>
  <si>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</si>
  <si>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</si>
  <si>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</si>
  <si>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</si>
  <si>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</si>
  <si>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</si>
  <si>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</si>
  <si>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</si>
  <si>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</si>
  <si>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</si>
  <si>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</si>
  <si>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</si>
  <si>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</si>
  <si>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</si>
  <si>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</si>
  <si>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</si>
  <si>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</si>
  <si>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</si>
  <si>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</si>
  <si>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</si>
  <si>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</si>
  <si>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</si>
  <si>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</si>
  <si>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</si>
  <si>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</si>
  <si>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</si>
  <si>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</si>
  <si>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</si>
  <si>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</si>
  <si>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</si>
  <si>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</si>
  <si>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</si>
  <si>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</si>
  <si>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</si>
  <si>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</si>
  <si>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</si>
  <si>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</si>
  <si>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</si>
  <si>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</si>
  <si>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</si>
  <si>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</si>
  <si>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</si>
  <si>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</si>
  <si>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</si>
  <si>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</si>
  <si>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</si>
  <si>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</si>
  <si>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</si>
  <si>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</si>
  <si>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</si>
  <si>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</si>
  <si>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</si>
  <si>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</si>
  <si>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</si>
  <si>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</si>
  <si>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</si>
  <si>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</si>
  <si>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</si>
  <si>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</si>
  <si>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</si>
  <si>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</si>
  <si>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</si>
  <si>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</si>
  <si>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</si>
  <si>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</si>
  <si>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</si>
  <si>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</si>
  <si>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</si>
  <si>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</si>
  <si>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</si>
  <si>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</si>
  <si>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</si>
  <si>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</si>
  <si>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</si>
  <si>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</si>
  <si>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</si>
  <si>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</si>
  <si>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</si>
  <si>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</si>
  <si>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</si>
  <si>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</si>
  <si>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</si>
  <si>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</si>
  <si>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</si>
  <si>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</si>
  <si>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</si>
  <si>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</si>
  <si>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</si>
  <si>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</si>
  <si>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</si>
  <si>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</si>
  <si>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</si>
  <si>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</si>
  <si>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</si>
  <si>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</si>
  <si>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</si>
  <si>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</si>
  <si>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</si>
  <si>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</si>
  <si>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</si>
  <si>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</si>
  <si>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</si>
  <si>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</si>
  <si>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</si>
  <si>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</si>
  <si>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</si>
  <si>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</si>
  <si>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</si>
  <si>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</si>
  <si>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</si>
  <si>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</si>
  <si>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</si>
  <si>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</si>
  <si>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</si>
  <si>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</si>
  <si>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</si>
  <si>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</si>
  <si>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</si>
  <si>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</si>
  <si>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</si>
  <si>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</si>
  <si>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</si>
  <si>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</si>
  <si>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</si>
  <si>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</si>
  <si>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</si>
  <si>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</si>
  <si>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</si>
  <si>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</si>
  <si>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</si>
  <si>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</si>
  <si>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</si>
  <si>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</si>
  <si>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</si>
  <si>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</si>
  <si>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</si>
  <si>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</si>
  <si>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</si>
  <si>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</si>
  <si>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</si>
  <si>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</si>
  <si>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</si>
  <si>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</si>
  <si>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</si>
  <si>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</si>
  <si>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</si>
  <si>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</si>
  <si>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</si>
  <si>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</si>
  <si>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</si>
  <si>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</si>
  <si>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</si>
  <si>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</si>
  <si>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</si>
  <si>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</si>
  <si>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</si>
  <si>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</si>
  <si>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</si>
  <si>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</si>
  <si>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</si>
  <si>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</si>
  <si>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</si>
  <si>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</si>
  <si>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</si>
  <si>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</si>
  <si>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</si>
  <si>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</si>
  <si>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</si>
  <si>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</si>
  <si>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</si>
  <si>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</si>
  <si>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</si>
  <si>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</si>
  <si>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</si>
  <si>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</si>
  <si>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</si>
  <si>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</si>
  <si>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</si>
  <si>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</si>
  <si>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</si>
  <si>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</si>
  <si>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</si>
  <si>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</si>
  <si>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</si>
  <si>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</si>
  <si>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</si>
  <si>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</si>
  <si>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</si>
  <si>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</si>
  <si>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</si>
  <si>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</si>
  <si>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</si>
  <si>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</si>
  <si>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</si>
  <si>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</si>
  <si>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</si>
  <si>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</si>
  <si>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</si>
  <si>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</si>
  <si>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</si>
  <si>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</si>
  <si>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</si>
  <si>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</si>
  <si>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</si>
  <si>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</si>
  <si>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</si>
  <si>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</si>
  <si>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</si>
  <si>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</si>
  <si>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</si>
  <si>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</si>
  <si>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</si>
  <si>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</si>
  <si>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</si>
  <si>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</si>
  <si>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</si>
  <si>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</si>
  <si>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</si>
  <si>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</si>
  <si>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</si>
  <si>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</si>
  <si>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</si>
  <si>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</si>
  <si>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</si>
  <si>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</si>
  <si>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</si>
  <si>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</si>
  <si>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</si>
  <si>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</si>
  <si>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</si>
  <si>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</si>
  <si>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</si>
  <si>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</si>
  <si>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</si>
  <si>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</si>
  <si>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</si>
  <si>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</si>
  <si>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</si>
  <si>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</si>
  <si>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</si>
  <si>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</si>
  <si>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</si>
  <si>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</si>
  <si>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</si>
  <si>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</si>
  <si>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</si>
  <si>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</si>
  <si>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</si>
  <si>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</si>
  <si>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</si>
  <si>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</si>
  <si>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</si>
  <si>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</si>
  <si>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</si>
  <si>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</si>
  <si>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</si>
  <si>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</si>
  <si>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</si>
  <si>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</si>
  <si>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</si>
  <si>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</si>
  <si>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</si>
  <si>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</si>
  <si>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</si>
  <si>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</si>
  <si>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</si>
  <si>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</si>
  <si>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</si>
  <si>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</si>
  <si>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</si>
  <si>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</si>
  <si>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</si>
  <si>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</si>
  <si>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</si>
  <si>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</si>
  <si>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</si>
  <si>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</si>
  <si>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</si>
  <si>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</si>
  <si>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</si>
  <si>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</si>
  <si>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</si>
  <si>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</si>
  <si>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</si>
  <si>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</si>
  <si>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</si>
  <si>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</si>
  <si>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</si>
  <si>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</si>
  <si>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</si>
  <si>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</si>
  <si>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</si>
  <si>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</si>
  <si>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</si>
  <si>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</si>
  <si>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</si>
  <si>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</si>
  <si>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</si>
  <si>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</si>
  <si>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</si>
  <si>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</si>
  <si>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</si>
  <si>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</si>
  <si>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</si>
  <si>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</si>
  <si>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</si>
  <si>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</si>
  <si>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</si>
  <si>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</si>
  <si>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</si>
  <si>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</si>
  <si>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</si>
  <si>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</si>
  <si>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</si>
  <si>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</si>
  <si>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</si>
  <si>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</si>
  <si>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</si>
  <si>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</si>
  <si>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</si>
  <si>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</si>
  <si>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</si>
  <si>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</si>
  <si>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</si>
  <si>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</si>
  <si>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</si>
  <si>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</si>
  <si>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</si>
  <si>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</si>
  <si>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</si>
  <si>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</si>
  <si>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</si>
  <si>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</si>
  <si>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</si>
  <si>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</si>
  <si>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</si>
  <si>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</si>
  <si>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</si>
  <si>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</si>
  <si>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</si>
  <si>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</si>
  <si>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</si>
  <si>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</si>
  <si>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</si>
  <si>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</si>
  <si>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</si>
  <si>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</si>
  <si>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</si>
  <si>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</si>
  <si>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</si>
  <si>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</si>
  <si>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</si>
  <si>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</si>
  <si>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</si>
  <si>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</si>
  <si>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</si>
  <si>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</si>
  <si>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</si>
  <si>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</si>
  <si>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</si>
  <si>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</si>
  <si>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</si>
  <si>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</si>
  <si>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</si>
  <si>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</si>
  <si>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</si>
  <si>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</si>
  <si>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</si>
  <si>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</si>
  <si>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</si>
  <si>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</si>
  <si>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</si>
  <si>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</si>
  <si>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</si>
  <si>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2019 m. gruodžio 30 d. įsakymo Nr.1K-405 redakcija)</t>
  </si>
  <si>
    <t xml:space="preserve">                                ELEKTRĖNŲ PRADINĖ MOKYKLA, 190675315, TAIKOS G. 15, ELEKTRĖNAI</t>
  </si>
  <si>
    <t xml:space="preserve">                                       Švietimo kokybės ir prieinamumo gerinimas</t>
  </si>
  <si>
    <t>Vyr.buhalterė</t>
  </si>
  <si>
    <t>Inga Mirinavičienė</t>
  </si>
  <si>
    <t>Suvestinė</t>
  </si>
  <si>
    <t>Direktorė</t>
  </si>
  <si>
    <t>Virginija Stanislovaitienė</t>
  </si>
  <si>
    <t>2021 M. BALANDŽIO 1 D.</t>
  </si>
  <si>
    <t>2021-04-15   Nr.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</si>
</sst>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0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35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64" fontId="8" fillId="0" borderId="2" xfId="1" applyNumberFormat="1" applyFont="1" applyBorder="1" applyAlignment="1">
      <alignment horizontal="right" vertical="center" wrapText="1"/>
    </xf>
    <xf numFmtId="0" fontId="0" fillId="0" borderId="2" xfId="0" applyBorder="1" applyAlignment="1"/>
    <xf numFmtId="0" fontId="7" fillId="0" borderId="2" xfId="1" applyFont="1" applyBorder="1"/>
    <xf numFmtId="0" fontId="7" fillId="0" borderId="0" xfId="1" applyFont="1"/>
    <xf numFmtId="2" fontId="8" fillId="0" borderId="0" xfId="1" applyNumberFormat="1" applyFont="1"/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0" borderId="8" xfId="1" applyNumberFormat="1" applyFont="1" applyBorder="1" applyAlignment="1" applyProtection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49" fontId="24" fillId="0" borderId="15" xfId="1" applyNumberFormat="1" applyFont="1" applyBorder="1" applyAlignment="1" applyProtection="1">
      <alignment horizontal="left" vertic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50" Type="http://schemas.openxmlformats.org/officeDocument/2006/relationships/revisionLog" Target="revisionLog43.xml"/><Relationship Id="rId142" Type="http://schemas.openxmlformats.org/officeDocument/2006/relationships/revisionLog" Target="revisionLog35.xml"/><Relationship Id="rId155" Type="http://schemas.openxmlformats.org/officeDocument/2006/relationships/revisionLog" Target="revisionLog3.xml"/><Relationship Id="rId146" Type="http://schemas.openxmlformats.org/officeDocument/2006/relationships/revisionLog" Target="revisionLog39.xml"/><Relationship Id="rId141" Type="http://schemas.openxmlformats.org/officeDocument/2006/relationships/revisionLog" Target="revisionLog34.xml"/><Relationship Id="rId138" Type="http://schemas.openxmlformats.org/officeDocument/2006/relationships/revisionLog" Target="revisionLog31.xml"/><Relationship Id="rId154" Type="http://schemas.openxmlformats.org/officeDocument/2006/relationships/revisionLog" Target="revisionLog2.xml"/><Relationship Id="rId159" Type="http://schemas.openxmlformats.org/officeDocument/2006/relationships/revisionLog" Target="revisionLog7.xml"/><Relationship Id="rId137" Type="http://schemas.openxmlformats.org/officeDocument/2006/relationships/revisionLog" Target="revisionLog30.xml"/><Relationship Id="rId158" Type="http://schemas.openxmlformats.org/officeDocument/2006/relationships/revisionLog" Target="revisionLog6.xml"/><Relationship Id="rId145" Type="http://schemas.openxmlformats.org/officeDocument/2006/relationships/revisionLog" Target="revisionLog38.xml"/><Relationship Id="rId140" Type="http://schemas.openxmlformats.org/officeDocument/2006/relationships/revisionLog" Target="revisionLog33.xml"/><Relationship Id="rId153" Type="http://schemas.openxmlformats.org/officeDocument/2006/relationships/revisionLog" Target="revisionLog1.xml"/><Relationship Id="rId149" Type="http://schemas.openxmlformats.org/officeDocument/2006/relationships/revisionLog" Target="revisionLog42.xml"/><Relationship Id="rId144" Type="http://schemas.openxmlformats.org/officeDocument/2006/relationships/revisionLog" Target="revisionLog37.xml"/><Relationship Id="rId136" Type="http://schemas.openxmlformats.org/officeDocument/2006/relationships/revisionLog" Target="revisionLog29.xml"/><Relationship Id="rId157" Type="http://schemas.openxmlformats.org/officeDocument/2006/relationships/revisionLog" Target="revisionLog5.xml"/><Relationship Id="rId152" Type="http://schemas.openxmlformats.org/officeDocument/2006/relationships/revisionLog" Target="revisionLog45.xml"/><Relationship Id="rId160" Type="http://schemas.openxmlformats.org/officeDocument/2006/relationships/revisionLog" Target="revisionLog8.xml"/><Relationship Id="rId151" Type="http://schemas.openxmlformats.org/officeDocument/2006/relationships/revisionLog" Target="revisionLog44.xml"/><Relationship Id="rId148" Type="http://schemas.openxmlformats.org/officeDocument/2006/relationships/revisionLog" Target="revisionLog41.xml"/><Relationship Id="rId143" Type="http://schemas.openxmlformats.org/officeDocument/2006/relationships/revisionLog" Target="revisionLog36.xml"/><Relationship Id="rId156" Type="http://schemas.openxmlformats.org/officeDocument/2006/relationships/revisionLog" Target="revisionLog4.xml"/><Relationship Id="rId147" Type="http://schemas.openxmlformats.org/officeDocument/2006/relationships/revisionLog" Target="revisionLog40.xml"/><Relationship Id="rId139" Type="http://schemas.openxmlformats.org/officeDocument/2006/relationships/revisionLog" Target="revisionLog3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6717559-47A8-447E-B91C-28867EC228DE}" diskRevisions="1" revisionId="5814" version="25">
  <header guid="{C577A46C-7C3D-4762-B036-0D167A37B229}" dateTime="2020-07-16T15:40:31" maxSheetId="6" userName="vartotojas" r:id="rId136" minRId="5637" maxRId="5674">
    <sheetIdMap count="5">
      <sheetId val="1"/>
      <sheetId val="2"/>
      <sheetId val="3"/>
      <sheetId val="4"/>
      <sheetId val="5"/>
    </sheetIdMap>
  </header>
  <header guid="{7DE53091-A6C9-4E69-8605-7BC929253999}" dateTime="2020-10-20T14:34:38" maxSheetId="6" userName="„Windows“ vartotojas" r:id="rId137">
    <sheetIdMap count="5">
      <sheetId val="1"/>
      <sheetId val="2"/>
      <sheetId val="3"/>
      <sheetId val="4"/>
      <sheetId val="5"/>
    </sheetIdMap>
  </header>
  <header guid="{F9AE505E-5448-4D17-8FB0-4D15536783DC}" dateTime="2020-10-22T16:13:25" maxSheetId="6" userName="vartotojas" r:id="rId138" minRId="5683" maxRId="5684">
    <sheetIdMap count="5">
      <sheetId val="1"/>
      <sheetId val="2"/>
      <sheetId val="3"/>
      <sheetId val="4"/>
      <sheetId val="5"/>
    </sheetIdMap>
  </header>
  <header guid="{D27457AE-A0FC-41E6-A184-C0B4FAF4C54C}" dateTime="2020-10-22T16:16:33" maxSheetId="6" userName="vartotojas" r:id="rId139" minRId="5693" maxRId="5695">
    <sheetIdMap count="5">
      <sheetId val="1"/>
      <sheetId val="2"/>
      <sheetId val="3"/>
      <sheetId val="4"/>
      <sheetId val="5"/>
    </sheetIdMap>
  </header>
  <header guid="{8C3667E0-AEE7-4C2C-BE83-BCD9F9FBE906}" dateTime="2020-10-22T16:17:49" maxSheetId="6" userName="vartotojas" r:id="rId140" minRId="5696" maxRId="5698">
    <sheetIdMap count="5">
      <sheetId val="1"/>
      <sheetId val="2"/>
      <sheetId val="3"/>
      <sheetId val="4"/>
      <sheetId val="5"/>
    </sheetIdMap>
  </header>
  <header guid="{593031BA-5D2E-40AF-9B5D-740A11D6D423}" dateTime="2020-10-22T16:18:46" maxSheetId="6" userName="vartotojas" r:id="rId141" minRId="5699" maxRId="5700">
    <sheetIdMap count="5">
      <sheetId val="1"/>
      <sheetId val="2"/>
      <sheetId val="3"/>
      <sheetId val="4"/>
      <sheetId val="5"/>
    </sheetIdMap>
  </header>
  <header guid="{5CDCC77F-9B20-4B34-B022-3A08B1E77C06}" dateTime="2020-10-22T16:19:40" maxSheetId="6" userName="vartotojas" r:id="rId142" minRId="5701" maxRId="5703">
    <sheetIdMap count="5">
      <sheetId val="1"/>
      <sheetId val="2"/>
      <sheetId val="3"/>
      <sheetId val="4"/>
      <sheetId val="5"/>
    </sheetIdMap>
  </header>
  <header guid="{6A13AE75-AF96-4131-8A4B-C8033218BF9D}" dateTime="2020-10-22T16:20:24" maxSheetId="6" userName="vartotojas" r:id="rId143" minRId="5704" maxRId="5706">
    <sheetIdMap count="5">
      <sheetId val="1"/>
      <sheetId val="2"/>
      <sheetId val="3"/>
      <sheetId val="4"/>
      <sheetId val="5"/>
    </sheetIdMap>
  </header>
  <header guid="{F4DE3966-1EB1-4E1D-B144-39757FD8F3C2}" dateTime="2020-10-22T16:20:38" maxSheetId="6" userName="vartotojas" r:id="rId144" minRId="5707" maxRId="5709">
    <sheetIdMap count="5">
      <sheetId val="1"/>
      <sheetId val="2"/>
      <sheetId val="3"/>
      <sheetId val="4"/>
      <sheetId val="5"/>
    </sheetIdMap>
  </header>
  <header guid="{BB38BB01-7079-425F-9C2F-598E1FD2E5D9}" dateTime="2020-10-22T16:21:22" maxSheetId="6" userName="vartotojas" r:id="rId145" minRId="5710" maxRId="5711">
    <sheetIdMap count="5">
      <sheetId val="1"/>
      <sheetId val="2"/>
      <sheetId val="3"/>
      <sheetId val="4"/>
      <sheetId val="5"/>
    </sheetIdMap>
  </header>
  <header guid="{6AF5E1FA-0B1B-46AB-A49D-478F70E4CB2E}" dateTime="2020-10-22T16:22:20" maxSheetId="6" userName="vartotojas" r:id="rId146" minRId="5712" maxRId="5713">
    <sheetIdMap count="5">
      <sheetId val="1"/>
      <sheetId val="2"/>
      <sheetId val="3"/>
      <sheetId val="4"/>
      <sheetId val="5"/>
    </sheetIdMap>
  </header>
  <header guid="{59A74F2F-371C-4E02-B3E3-9811878F15C9}" dateTime="2020-10-22T16:23:08" maxSheetId="6" userName="vartotojas" r:id="rId147" minRId="5714" maxRId="5715">
    <sheetIdMap count="5">
      <sheetId val="1"/>
      <sheetId val="2"/>
      <sheetId val="3"/>
      <sheetId val="4"/>
      <sheetId val="5"/>
    </sheetIdMap>
  </header>
  <header guid="{57BCDDA6-C65B-46B4-B9D1-3083D549C70D}" dateTime="2020-10-22T16:24:09" maxSheetId="6" userName="vartotojas" r:id="rId148" minRId="5716" maxRId="5718">
    <sheetIdMap count="5">
      <sheetId val="1"/>
      <sheetId val="2"/>
      <sheetId val="3"/>
      <sheetId val="4"/>
      <sheetId val="5"/>
    </sheetIdMap>
  </header>
  <header guid="{CC4677CB-3B97-425B-A6BD-FBD17748A464}" dateTime="2020-10-22T16:25:50" maxSheetId="6" userName="vartotojas" r:id="rId149" minRId="5719" maxRId="5721">
    <sheetIdMap count="5">
      <sheetId val="1"/>
      <sheetId val="2"/>
      <sheetId val="3"/>
      <sheetId val="4"/>
      <sheetId val="5"/>
    </sheetIdMap>
  </header>
  <header guid="{C8A56C2A-7071-4DC5-B31F-10E53B8EFB0D}" dateTime="2020-10-22T16:26:52" maxSheetId="6" userName="vartotojas" r:id="rId150" minRId="5722" maxRId="5723">
    <sheetIdMap count="5">
      <sheetId val="1"/>
      <sheetId val="2"/>
      <sheetId val="3"/>
      <sheetId val="4"/>
      <sheetId val="5"/>
    </sheetIdMap>
  </header>
  <header guid="{097AF1BE-5F00-4B00-8AE4-BB0E4BFA0394}" dateTime="2020-10-22T16:28:02" maxSheetId="6" userName="vartotojas" r:id="rId151" minRId="5724" maxRId="5725">
    <sheetIdMap count="5">
      <sheetId val="1"/>
      <sheetId val="2"/>
      <sheetId val="3"/>
      <sheetId val="4"/>
      <sheetId val="5"/>
    </sheetIdMap>
  </header>
  <header guid="{A3CD6C26-9E60-496F-9B99-D2DBAB99E880}" dateTime="2020-10-22T16:29:02" maxSheetId="6" userName="vartotojas" r:id="rId152" minRId="5726" maxRId="5728">
    <sheetIdMap count="5">
      <sheetId val="1"/>
      <sheetId val="2"/>
      <sheetId val="3"/>
      <sheetId val="4"/>
      <sheetId val="5"/>
    </sheetIdMap>
  </header>
  <header guid="{AB54A6C4-48E3-494F-9E12-D72112BE7F26}" dateTime="2020-10-22T16:33:12" maxSheetId="6" userName="vartotojas" r:id="rId153" minRId="5729">
    <sheetIdMap count="5">
      <sheetId val="1"/>
      <sheetId val="2"/>
      <sheetId val="3"/>
      <sheetId val="4"/>
      <sheetId val="5"/>
    </sheetIdMap>
  </header>
  <header guid="{4D016EB1-AF37-4F41-A68F-AE1563405A62}" dateTime="2021-04-19T15:30:19" maxSheetId="6" userName="„Windows“ vartotojas" r:id="rId154" minRId="5738" maxRId="5739">
    <sheetIdMap count="5">
      <sheetId val="1"/>
      <sheetId val="2"/>
      <sheetId val="3"/>
      <sheetId val="4"/>
      <sheetId val="5"/>
    </sheetIdMap>
  </header>
  <header guid="{F7C1AF49-B0D5-4325-8AE4-62A45A0724B8}" dateTime="2021-04-19T15:34:52" maxSheetId="6" userName="„Windows“ vartotojas" r:id="rId155" minRId="5748" maxRId="5779">
    <sheetIdMap count="5">
      <sheetId val="1"/>
      <sheetId val="2"/>
      <sheetId val="3"/>
      <sheetId val="4"/>
      <sheetId val="5"/>
    </sheetIdMap>
  </header>
  <header guid="{A1503052-8516-4D55-AD85-6CC778C647C6}" dateTime="2021-04-19T15:37:17" maxSheetId="6" userName="„Windows“ vartotojas" r:id="rId156" minRId="5780" maxRId="5781">
    <sheetIdMap count="5">
      <sheetId val="1"/>
      <sheetId val="2"/>
      <sheetId val="3"/>
      <sheetId val="4"/>
      <sheetId val="5"/>
    </sheetIdMap>
  </header>
  <header guid="{8EF3022D-189A-4730-BAF0-BD521C069F60}" dateTime="2021-04-19T15:39:34" maxSheetId="6" userName="„Windows“ vartotojas" r:id="rId157" minRId="5790" maxRId="5797">
    <sheetIdMap count="5">
      <sheetId val="1"/>
      <sheetId val="2"/>
      <sheetId val="3"/>
      <sheetId val="4"/>
      <sheetId val="5"/>
    </sheetIdMap>
  </header>
  <header guid="{E07BAE52-1C05-4980-A57C-E3D6C383767A}" dateTime="2021-04-19T15:41:13" maxSheetId="6" userName="„Windows“ vartotojas" r:id="rId158" minRId="5798">
    <sheetIdMap count="5">
      <sheetId val="1"/>
      <sheetId val="2"/>
      <sheetId val="3"/>
      <sheetId val="4"/>
      <sheetId val="5"/>
    </sheetIdMap>
  </header>
  <header guid="{BCD38B5A-7767-4A7F-A852-2C76C0DB4CC5}" dateTime="2021-04-19T15:43:44" maxSheetId="6" userName="„Windows“ vartotojas" r:id="rId159">
    <sheetIdMap count="5">
      <sheetId val="1"/>
      <sheetId val="2"/>
      <sheetId val="3"/>
      <sheetId val="4"/>
      <sheetId val="5"/>
    </sheetIdMap>
  </header>
  <header guid="{E6717559-47A8-447E-B91C-28867EC228DE}" dateTime="2021-04-20T13:39:48" maxSheetId="6" userName="„Windows“ vartotojas" r:id="rId160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29" sId="4">
    <oc r="G15" t="inlineStr">
      <is>
        <t xml:space="preserve">2020-10-15   Nr. </t>
      </is>
    </oc>
    <nc r="G15" t="inlineStr">
      <is>
        <t>2020-10-15   Nr. 11</t>
      </is>
    </nc>
  </rcc>
  <rcv guid="{97D3C751-02A2-4096-AFCD-C45C26951139}" action="delete"/>
  <rdn rId="0" localSheetId="1" customView="1" name="Z_97D3C751_02A2_4096_AFCD_C45C26951139_.wvu.PrintTitles" hidden="1" oldHidden="1">
    <formula>'f2'!$19:$25</formula>
    <oldFormula>'f2'!$19:$25</oldFormula>
  </rdn>
  <rdn rId="0" localSheetId="1" customView="1" name="Z_97D3C751_02A2_4096_AFCD_C45C26951139_.wvu.Cols" hidden="1" oldHidden="1">
    <formula>'f2'!$M:$P</formula>
    <oldFormula>'f2'!$M:$P</oldFormula>
  </rdn>
  <rdn rId="0" localSheetId="2" customView="1" name="Z_97D3C751_02A2_4096_AFCD_C45C26951139_.wvu.PrintTitles" hidden="1" oldHidden="1">
    <formula>'f2 (2)'!$19:$25</formula>
    <oldFormula>'f2 (2)'!$19:$25</oldFormula>
  </rdn>
  <rdn rId="0" localSheetId="2" customView="1" name="Z_97D3C751_02A2_4096_AFCD_C45C26951139_.wvu.Cols" hidden="1" oldHidden="1">
    <formula>'f2 (2)'!$M:$P</formula>
    <oldFormula>'f2 (2)'!$M:$P</oldFormula>
  </rdn>
  <rdn rId="0" localSheetId="3" customView="1" name="Z_97D3C751_02A2_4096_AFCD_C45C26951139_.wvu.PrintTitles" hidden="1" oldHidden="1">
    <formula>'f2 (3)'!$19:$25</formula>
    <oldFormula>'f2 (3)'!$19:$25</oldFormula>
  </rdn>
  <rdn rId="0" localSheetId="3" customView="1" name="Z_97D3C751_02A2_4096_AFCD_C45C26951139_.wvu.Cols" hidden="1" oldHidden="1">
    <formula>'f2 (3)'!$M:$P</formula>
    <oldFormula>'f2 (3)'!$M:$P</oldFormula>
  </rdn>
  <rdn rId="0" localSheetId="4" customView="1" name="Z_97D3C751_02A2_4096_AFCD_C45C26951139_.wvu.PrintTitles" hidden="1" oldHidden="1">
    <formula>'F2 _20190101'!$19:$29</formula>
    <oldFormula>'F2 _20190101'!$19:$29</oldFormula>
  </rdn>
  <rdn rId="0" localSheetId="4" customView="1" name="Z_97D3C751_02A2_4096_AFCD_C45C26951139_.wvu.Cols" hidden="1" oldHidden="1">
    <formula>'F2 _20190101'!$M:$P</formula>
    <oldFormula>'F2 _20190101'!$M:$P</oldFormula>
  </rdn>
  <rcv guid="{97D3C751-02A2-4096-AFCD-C45C2695113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38" sId="4">
    <oc r="A9" t="inlineStr">
      <is>
        <t>2020 M. SPALIO 1 D.</t>
      </is>
    </oc>
    <nc r="A9" t="inlineStr">
      <is>
        <t>2021 M. BALANDŽIO 1 D.</t>
      </is>
    </nc>
  </rcc>
  <rcc rId="5739" sId="4">
    <oc r="G15" t="inlineStr">
      <is>
        <t>2020-10-15   Nr. 11</t>
      </is>
    </oc>
    <nc r="G15" t="inlineStr">
      <is>
        <t>2021-04-15   Nr. 8</t>
      </is>
    </nc>
  </rcc>
  <rcv guid="{7F55EFFD-583C-4959-894D-F0F85A7F7DF9}" action="delete"/>
  <rdn rId="0" localSheetId="1" customView="1" name="Z_7F55EFFD_583C_4959_894D_F0F85A7F7DF9_.wvu.PrintTitles" hidden="1" oldHidden="1">
    <formula>'f2'!$19:$25</formula>
    <oldFormula>'f2'!$19:$25</oldFormula>
  </rdn>
  <rdn rId="0" localSheetId="1" customView="1" name="Z_7F55EFFD_583C_4959_894D_F0F85A7F7DF9_.wvu.Cols" hidden="1" oldHidden="1">
    <formula>'f2'!$M:$P</formula>
    <oldFormula>'f2'!$M:$P</oldFormula>
  </rdn>
  <rdn rId="0" localSheetId="2" customView="1" name="Z_7F55EFFD_583C_4959_894D_F0F85A7F7DF9_.wvu.PrintTitles" hidden="1" oldHidden="1">
    <formula>'f2 (2)'!$19:$25</formula>
    <oldFormula>'f2 (2)'!$19:$25</oldFormula>
  </rdn>
  <rdn rId="0" localSheetId="2" customView="1" name="Z_7F55EFFD_583C_4959_894D_F0F85A7F7DF9_.wvu.Cols" hidden="1" oldHidden="1">
    <formula>'f2 (2)'!$M:$P</formula>
    <oldFormula>'f2 (2)'!$M:$P</oldFormula>
  </rdn>
  <rdn rId="0" localSheetId="3" customView="1" name="Z_7F55EFFD_583C_4959_894D_F0F85A7F7DF9_.wvu.PrintTitles" hidden="1" oldHidden="1">
    <formula>'f2 (3)'!$19:$25</formula>
    <oldFormula>'f2 (3)'!$19:$25</oldFormula>
  </rdn>
  <rdn rId="0" localSheetId="3" customView="1" name="Z_7F55EFFD_583C_4959_894D_F0F85A7F7DF9_.wvu.Cols" hidden="1" oldHidden="1">
    <formula>'f2 (3)'!$M:$P</formula>
    <oldFormula>'f2 (3)'!$M:$P</oldFormula>
  </rdn>
  <rdn rId="0" localSheetId="4" customView="1" name="Z_7F55EFFD_583C_4959_894D_F0F85A7F7DF9_.wvu.PrintTitles" hidden="1" oldHidden="1">
    <formula>'F2 _20190101'!$19:$29</formula>
    <oldFormula>'F2 _20190101'!$19:$29</oldFormula>
  </rdn>
  <rdn rId="0" localSheetId="4" customView="1" name="Z_7F55EFFD_583C_4959_894D_F0F85A7F7DF9_.wvu.Cols" hidden="1" oldHidden="1">
    <formula>'F2 _20190101'!$M:$P</formula>
    <oldFormula>'F2 _20190101'!$M:$P</oldFormula>
  </rdn>
  <rcv guid="{7F55EFFD-583C-4959-894D-F0F85A7F7DF9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37" sId="4">
    <oc r="S190">
      <f>SUM('C:\E diskas\Buhalterija\Buhalterija\Mokyklos ataskaitos 2012-2020\Ketvirtines ataskaitos 2013-2020 m\2020 m\F.2 forma, 2020 m\2020 m. II ketv\[SB 9.1.2.1, F.2 nauja, 2020 m..xlsx]F2 _20190101'!$I$190+'C:\E diskas\Buhalterija\Buhalterija\Mokyklos ataskaitos 2012-2020\Ketvirtines ataskaitos 2013-2020 m\2020 m\F.2 forma, 2020 m\2020 m. II ketv\[SP 9.1.2.1, F.2 nauja, 2020 m..xlsx]F2 _20190101'!$I$190)</f>
    </oc>
    <nc r="S190"/>
  </rcc>
  <rfmt sheetId="4" sqref="U150" start="0" length="0">
    <dxf>
      <numFmt numFmtId="2" formatCode="0.00"/>
    </dxf>
  </rfmt>
  <rcc rId="5638" sId="4">
    <oc r="S148">
      <f>SUM('C:\E diskas\Buhalterija\Buhalterija\Mokyklos ataskaitos 2012-2020\Ketvirtines ataskaitos 2013-2020 m\2020 m\F.2 forma, 2020 m\2020 m. II ketv\[ML 9.1.2.1., F.2 nauja, 2020 m..xlsx]F2 _20190101'!$I$148+'C:\E diskas\Buhalterija\Buhalterija\Mokyklos ataskaitos 2012-2020\Ketvirtines ataskaitos 2013-2020 m\2020 m\F.2 forma, 2020 m\2020 m. II ketv\[SB 9.1.2.1, F.2 nauja, 2020 m..xlsx]F2 _20190101'!$I$148)</f>
    </oc>
    <nc r="S148"/>
  </rcc>
  <rcc rId="5639" sId="4">
    <oc r="T148">
      <f>SUM('C:\E diskas\Buhalterija\Buhalterija\Mokyklos ataskaitos 2012-2020\Ketvirtines ataskaitos 2013-2020 m\2020 m\F.2 forma, 2020 m\2020 m. II ketv\[ML 9.1.2.1., F.2 nauja, 2020 m..xlsx]F2 _20190101'!$J$148+'C:\E diskas\Buhalterija\Buhalterija\Mokyklos ataskaitos 2012-2020\Ketvirtines ataskaitos 2013-2020 m\2020 m\F.2 forma, 2020 m\2020 m. II ketv\[SB 9.1.2.1, F.2 nauja, 2020 m..xlsx]F2 _20190101'!$J$148)</f>
    </oc>
    <nc r="T148"/>
  </rcc>
  <rcc rId="5640" sId="4">
    <oc r="U148">
      <f>SUM('C:\E diskas\Buhalterija\Buhalterija\Mokyklos ataskaitos 2012-2020\Ketvirtines ataskaitos 2013-2020 m\2020 m\F.2 forma, 2020 m\2020 m. II ketv\[ML 9.1.2.1., F.2 nauja, 2020 m..xlsx]F2 _20190101'!$K$148+'C:\E diskas\Buhalterija\Buhalterija\Mokyklos ataskaitos 2012-2020\Ketvirtines ataskaitos 2013-2020 m\2020 m\F.2 forma, 2020 m\2020 m. II ketv\[SB 9.1.2.1, F.2 nauja, 2020 m..xlsx]F2 _20190101'!$K$148)</f>
    </oc>
    <nc r="U148"/>
  </rcc>
  <rcc rId="5641" sId="4">
    <oc r="S35">
      <v>839880</v>
    </oc>
    <nc r="S35"/>
  </rcc>
  <rcc rId="5642" sId="4">
    <oc r="T35">
      <f>SUM('C:\E diskas\Buhalterija\Buhalterija\Mokyklos ataskaitos 2012-2020\Ketvirtines ataskaitos 2013-2020 m\2020 m\F.2 forma, 2020 m\2020 m. II ketv\[ML 9.1.1.1., F.2 nauja, 2020 m..xlsx]F2 _20190101'!$J$35+'C:\E diskas\Buhalterija\Buhalterija\Mokyklos ataskaitos 2012-2020\Ketvirtines ataskaitos 2013-2020 m\2020 m\F.2 forma, 2020 m\2020 m. II ketv\[ML 9.1.2.1., F.2 nauja, 2020 m..xlsx]F2 _20190101'!$J$35+'C:\E diskas\Buhalterija\Buhalterija\Mokyklos ataskaitos 2012-2020\Ketvirtines ataskaitos 2013-2020 m\2020 m\F.2 forma, 2020 m\2020 m. II ketv\[SB 9.1.2.1, F.2 nauja, 2020 m..xlsx]F2 _20190101'!$J$35)</f>
    </oc>
    <nc r="T35"/>
  </rcc>
  <rcc rId="5643" sId="4">
    <oc r="U35">
      <f>SUM('C:\E diskas\Buhalterija\Buhalterija\Mokyklos ataskaitos 2012-2020\Ketvirtines ataskaitos 2013-2020 m\2020 m\F.2 forma, 2020 m\2020 m. II ketv\[ML 9.1.1.1., F.2 nauja, 2020 m..xlsx]F2 _20190101'!$K$35+'C:\E diskas\Buhalterija\Buhalterija\Mokyklos ataskaitos 2012-2020\Ketvirtines ataskaitos 2013-2020 m\2020 m\F.2 forma, 2020 m\2020 m. II ketv\[ML 9.1.2.1., F.2 nauja, 2020 m..xlsx]F2 _20190101'!$K$35+'C:\E diskas\Buhalterija\Buhalterija\Mokyklos ataskaitos 2012-2020\Ketvirtines ataskaitos 2013-2020 m\2020 m\F.2 forma, 2020 m\2020 m. II ketv\[SB 9.1.2.1, F.2 nauja, 2020 m..xlsx]F2 _20190101'!$K$35)</f>
    </oc>
    <nc r="U35"/>
  </rcc>
  <rcc rId="5644" sId="4">
    <oc r="S41">
      <f>SUM('C:\E diskas\Buhalterija\Buhalterija\Mokyklos ataskaitos 2012-2020\Ketvirtines ataskaitos 2013-2020 m\2020 m\F.2 forma, 2020 m\2020 m. II ketv\[ML 9.1.1.1., F.2 nauja, 2020 m..xlsx]F2 _20190101'!$I$41+'C:\E diskas\Buhalterija\Buhalterija\Mokyklos ataskaitos 2012-2020\Ketvirtines ataskaitos 2013-2020 m\2020 m\F.2 forma, 2020 m\2020 m. II ketv\[ML 9.1.2.1., F.2 nauja, 2020 m..xlsx]F2 _20190101'!$I$41+'C:\E diskas\Buhalterija\Buhalterija\Mokyklos ataskaitos 2012-2020\Ketvirtines ataskaitos 2013-2020 m\2020 m\F.2 forma, 2020 m\2020 m. II ketv\[SB 9.1.2.1, F.2 nauja, 2020 m..xlsx]F2 _20190101'!$I$41)</f>
    </oc>
    <nc r="S41"/>
  </rcc>
  <rcc rId="5645" sId="4">
    <oc r="T41">
      <f>SUM('C:\E diskas\Buhalterija\Buhalterija\Mokyklos ataskaitos 2012-2020\Ketvirtines ataskaitos 2013-2020 m\2020 m\F.2 forma, 2020 m\2020 m. II ketv\[ML 9.1.1.1., F.2 nauja, 2020 m..xlsx]F2 _20190101'!$J$41+'C:\E diskas\Buhalterija\Buhalterija\Mokyklos ataskaitos 2012-2020\Ketvirtines ataskaitos 2013-2020 m\2020 m\F.2 forma, 2020 m\2020 m. II ketv\[ML 9.1.2.1., F.2 nauja, 2020 m..xlsx]F2 _20190101'!$J$41+'C:\E diskas\Buhalterija\Buhalterija\Mokyklos ataskaitos 2012-2020\Ketvirtines ataskaitos 2013-2020 m\2020 m\F.2 forma, 2020 m\2020 m. II ketv\[SB 9.1.2.1, F.2 nauja, 2020 m..xlsx]F2 _20190101'!$J$41)</f>
    </oc>
    <nc r="T41"/>
  </rcc>
  <rcc rId="5646" sId="4">
    <oc r="U41">
      <f>SUM('C:\E diskas\Buhalterija\Buhalterija\Mokyklos ataskaitos 2012-2020\Ketvirtines ataskaitos 2013-2020 m\2020 m\F.2 forma, 2020 m\2020 m. II ketv\[ML 9.1.1.1., F.2 nauja, 2020 m..xlsx]F2 _20190101'!$K$41+'C:\E diskas\Buhalterija\Buhalterija\Mokyklos ataskaitos 2012-2020\Ketvirtines ataskaitos 2013-2020 m\2020 m\F.2 forma, 2020 m\2020 m. II ketv\[ML 9.1.2.1., F.2 nauja, 2020 m..xlsx]F2 _20190101'!$K$41+'C:\E diskas\Buhalterija\Buhalterija\Mokyklos ataskaitos 2012-2020\Ketvirtines ataskaitos 2013-2020 m\2020 m\F.2 forma, 2020 m\2020 m. II ketv\[SB 9.1.2.1, F.2 nauja, 2020 m..xlsx]F2 _20190101'!$K$41)</f>
    </oc>
    <nc r="U41"/>
  </rcc>
  <rcc rId="5647" sId="4">
    <oc r="S46">
      <f>SUM('C:\E diskas\Buhalterija\Buhalterija\Mokyklos ataskaitos 2012-2020\Ketvirtines ataskaitos 2013-2020 m\2020 m\F.2 forma, 2020 m\2020 m. II ketv\[SB 9.1.2.1, F.2 nauja, 2020 m..xlsx]F2 _20190101'!$I$46+'C:\E diskas\Buhalterija\Buhalterija\Mokyklos ataskaitos 2012-2020\Ketvirtines ataskaitos 2013-2020 m\2020 m\F.2 forma, 2020 m\2020 m. II ketv\[SP 9.1.2.1, F.2 nauja, 2020 m..xlsx]F2 _20190101'!$I$46)</f>
    </oc>
    <nc r="S46"/>
  </rcc>
  <rcc rId="5648" sId="4">
    <oc r="T46">
      <f>SUM('C:\E diskas\Buhalterija\Buhalterija\Mokyklos ataskaitos 2012-2020\Ketvirtines ataskaitos 2013-2020 m\2020 m\F.2 forma, 2020 m\2020 m. II ketv\[SB 9.1.2.1, F.2 nauja, 2020 m..xlsx]F2 _20190101'!$J$46+'C:\E diskas\Buhalterija\Buhalterija\Mokyklos ataskaitos 2012-2020\Ketvirtines ataskaitos 2013-2020 m\2020 m\F.2 forma, 2020 m\2020 m. II ketv\[SP 9.1.2.1, F.2 nauja, 2020 m..xlsx]F2 _20190101'!$J$46)</f>
    </oc>
    <nc r="T46"/>
  </rcc>
  <rcc rId="5649" sId="4">
    <oc r="U46">
      <f>SUM('C:\E diskas\Buhalterija\Buhalterija\Mokyklos ataskaitos 2012-2020\Ketvirtines ataskaitos 2013-2020 m\2020 m\F.2 forma, 2020 m\2020 m. II ketv\[SB 9.1.2.1, F.2 nauja, 2020 m..xlsx]F2 _20190101'!$K$46+'C:\E diskas\Buhalterija\Buhalterija\Mokyklos ataskaitos 2012-2020\Ketvirtines ataskaitos 2013-2020 m\2020 m\F.2 forma, 2020 m\2020 m. II ketv\[SP 9.1.2.1, F.2 nauja, 2020 m..xlsx]F2 _20190101'!$K$46)</f>
    </oc>
    <nc r="U46"/>
  </rcc>
  <rcc rId="5650" sId="4">
    <oc r="S47">
      <f>SUM('C:\E diskas\Buhalterija\Buhalterija\Mokyklos ataskaitos 2012-2020\Ketvirtines ataskaitos 2013-2020 m\2020 m\F.2 forma, 2020 m\2020 m. II ketv\[SB 9.1.2.1, F.2 nauja, 2020 m..xlsx]F2 _20190101'!$I$47)</f>
    </oc>
    <nc r="S47"/>
  </rcc>
  <rcc rId="5651" sId="4">
    <oc r="T47">
      <v>210</v>
    </oc>
    <nc r="T47"/>
  </rcc>
  <rcc rId="5652" sId="4">
    <oc r="U47">
      <v>205.09</v>
    </oc>
    <nc r="U47"/>
  </rcc>
  <rcc rId="5653" sId="4">
    <oc r="S48">
      <f>SUM('C:\E diskas\Buhalterija\Buhalterija\Mokyklos ataskaitos 2012-2020\Ketvirtines ataskaitos 2013-2020 m\2020 m\F.2 forma, 2020 m\2020 m. II ketv\[SB 9.1.2.1, F.2 nauja, 2020 m..xlsx]F2 _20190101'!$I$48+'C:\E diskas\Buhalterija\Buhalterija\Mokyklos ataskaitos 2012-2020\Ketvirtines ataskaitos 2013-2020 m\2020 m\F.2 forma, 2020 m\2020 m. II ketv\[SP 9.1.2.1, F.2 nauja, 2020 m..xlsx]F2 _20190101'!$I$48)</f>
    </oc>
    <nc r="S48"/>
  </rcc>
  <rcc rId="5654" sId="4">
    <oc r="T48">
      <f>SUM('C:\E diskas\Buhalterija\Buhalterija\Mokyklos ataskaitos 2012-2020\Ketvirtines ataskaitos 2013-2020 m\2020 m\F.2 forma, 2020 m\2020 m. II ketv\[SB 9.1.2.1, F.2 nauja, 2020 m..xlsx]F2 _20190101'!$J$48+'C:\E diskas\Buhalterija\Buhalterija\Mokyklos ataskaitos 2012-2020\Ketvirtines ataskaitos 2013-2020 m\2020 m\F.2 forma, 2020 m\2020 m. II ketv\[SP 9.1.2.1, F.2 nauja, 2020 m..xlsx]F2 _20190101'!$J$48)</f>
    </oc>
    <nc r="T48"/>
  </rcc>
  <rcc rId="5655" sId="4">
    <oc r="U48">
      <f>SUM('C:\E diskas\Buhalterija\Buhalterija\Mokyklos ataskaitos 2012-2020\Ketvirtines ataskaitos 2013-2020 m\2020 m\F.2 forma, 2020 m\2020 m. II ketv\[SB 9.1.2.1, F.2 nauja, 2020 m..xlsx]F2 _20190101'!$K$48+'C:\E diskas\Buhalterija\Buhalterija\Mokyklos ataskaitos 2012-2020\Ketvirtines ataskaitos 2013-2020 m\2020 m\F.2 forma, 2020 m\2020 m. II ketv\[SP 9.1.2.1, F.2 nauja, 2020 m..xlsx]F2 _20190101'!$K$48)</f>
    </oc>
    <nc r="U48"/>
  </rcc>
  <rcc rId="5656" sId="4">
    <oc r="S49">
      <f>SUM('C:\E diskas\Buhalterija\Buhalterija\Mokyklos ataskaitos 2012-2020\Ketvirtines ataskaitos 2013-2020 m\2020 m\F.2 forma, 2020 m\2020 m. II ketv\[SB 9.1.2.1, F.2 nauja, 2020 m..xlsx]F2 _20190101'!$I$49+'C:\E diskas\Buhalterija\Buhalterija\Mokyklos ataskaitos 2012-2020\Ketvirtines ataskaitos 2013-2020 m\2020 m\F.2 forma, 2020 m\2020 m. II ketv\[SP 9.1.2.1, F.2 nauja, 2020 m..xlsx]F2 _20190101'!$I$49)</f>
    </oc>
    <nc r="S49"/>
  </rcc>
  <rcc rId="5657" sId="4">
    <oc r="T49">
      <f>SUM('C:\E diskas\Buhalterija\Buhalterija\Mokyklos ataskaitos 2012-2020\Ketvirtines ataskaitos 2013-2020 m\2020 m\F.2 forma, 2020 m\2020 m. II ketv\[SB 9.1.2.1, F.2 nauja, 2020 m..xlsx]F2 _20190101'!$J$49+'C:\E diskas\Buhalterija\Buhalterija\Mokyklos ataskaitos 2012-2020\Ketvirtines ataskaitos 2013-2020 m\2020 m\F.2 forma, 2020 m\2020 m. II ketv\[SP 9.1.2.1, F.2 nauja, 2020 m..xlsx]F2 _20190101'!$J$49)</f>
    </oc>
    <nc r="T49"/>
  </rcc>
  <rcc rId="5658" sId="4">
    <oc r="U49">
      <f>SUM('C:\E diskas\Buhalterija\Buhalterija\Mokyklos ataskaitos 2012-2020\Ketvirtines ataskaitos 2013-2020 m\2020 m\F.2 forma, 2020 m\2020 m. II ketv\[SB 9.1.2.1, F.2 nauja, 2020 m..xlsx]F2 _20190101'!$K$49+'C:\E diskas\Buhalterija\Buhalterija\Mokyklos ataskaitos 2012-2020\Ketvirtines ataskaitos 2013-2020 m\2020 m\F.2 forma, 2020 m\2020 m. II ketv\[SP 9.1.2.1, F.2 nauja, 2020 m..xlsx]F2 _20190101'!$K$49)</f>
    </oc>
    <nc r="U49"/>
  </rcc>
  <rcc rId="5659" sId="4">
    <oc r="S50">
      <f>SUM('C:\E diskas\Buhalterija\Buhalterija\Mokyklos ataskaitos 2012-2020\Ketvirtines ataskaitos 2013-2020 m\2020 m\F.2 forma, 2020 m\2020 m. II ketv\[SP 9.1.2.1, F.2 nauja, 2020 m..xlsx]F2 _20190101'!$I$50)</f>
    </oc>
    <nc r="S50"/>
  </rcc>
  <rcc rId="5660" sId="4">
    <oc r="S54">
      <f>SUM('C:\E diskas\Buhalterija\Buhalterija\Mokyklos ataskaitos 2012-2020\Ketvirtines ataskaitos 2013-2020 m\2020 m\F.2 forma, 2020 m\2020 m. II ketv\[SB 9.1.2.1, F.2 nauja, 2020 m..xlsx]F2 _20190101'!$I$54+'C:\E diskas\Buhalterija\Buhalterija\Mokyklos ataskaitos 2012-2020\Ketvirtines ataskaitos 2013-2020 m\2020 m\F.2 forma, 2020 m\2020 m. II ketv\[SP 9.1.2.1, F.2 nauja, 2020 m..xlsx]F2 _20190101'!$I$54)</f>
    </oc>
    <nc r="S54"/>
  </rcc>
  <rcc rId="5661" sId="4">
    <oc r="T54">
      <f>SUM('C:\E diskas\Buhalterija\Buhalterija\Mokyklos ataskaitos 2012-2020\Ketvirtines ataskaitos 2013-2020 m\2020 m\F.2 forma, 2020 m\2020 m. II ketv\[SB 9.1.2.1, F.2 nauja, 2020 m..xlsx]F2 _20190101'!$J$54+'C:\E diskas\Buhalterija\Buhalterija\Mokyklos ataskaitos 2012-2020\Ketvirtines ataskaitos 2013-2020 m\2020 m\F.2 forma, 2020 m\2020 m. II ketv\[SP 9.1.2.1, F.2 nauja, 2020 m..xlsx]F2 _20190101'!$J$54)</f>
    </oc>
    <nc r="T54"/>
  </rcc>
  <rcc rId="5662" sId="4">
    <oc r="U54">
      <f>SUM('C:\E diskas\Buhalterija\Buhalterija\Mokyklos ataskaitos 2012-2020\Ketvirtines ataskaitos 2013-2020 m\2020 m\F.2 forma, 2020 m\2020 m. II ketv\[SB 9.1.2.1, F.2 nauja, 2020 m..xlsx]F2 _20190101'!$K$54+'C:\E diskas\Buhalterija\Buhalterija\Mokyklos ataskaitos 2012-2020\Ketvirtines ataskaitos 2013-2020 m\2020 m\F.2 forma, 2020 m\2020 m. II ketv\[SP 9.1.2.1, F.2 nauja, 2020 m..xlsx]F2 _20190101'!$K$54)</f>
    </oc>
    <nc r="U54"/>
  </rcc>
  <rcc rId="5663" sId="4">
    <oc r="S55">
      <f>SUM('C:\E diskas\Buhalterija\Buhalterija\Mokyklos ataskaitos 2012-2020\Ketvirtines ataskaitos 2013-2020 m\2020 m\F.2 forma, 2020 m\2020 m. II ketv\[ML 9.1.1.1., F.2 nauja, 2020 m..xlsx]F2 _20190101'!$I$55+'C:\E diskas\Buhalterija\Buhalterija\Mokyklos ataskaitos 2012-2020\Ketvirtines ataskaitos 2013-2020 m\2020 m\F.2 forma, 2020 m\2020 m. II ketv\[ML 9.1.2.1., F.2 nauja, 2020 m..xlsx]F2 _20190101'!$I$55+'C:\E diskas\Buhalterija\Buhalterija\Mokyklos ataskaitos 2012-2020\Ketvirtines ataskaitos 2013-2020 m\2020 m\F.2 forma, 2020 m\2020 m. II ketv\[SB 9.1.2.1, F.2 nauja, 2020 m..xlsx]F2 _20190101'!$I$55)</f>
    </oc>
    <nc r="S55"/>
  </rcc>
  <rcc rId="5664" sId="4">
    <oc r="T55">
      <f>SUM('C:\E diskas\Buhalterija\Buhalterija\Mokyklos ataskaitos 2012-2020\Ketvirtines ataskaitos 2013-2020 m\2020 m\F.2 forma, 2020 m\2020 m. II ketv\[ML 9.1.1.1., F.2 nauja, 2020 m..xlsx]F2 _20190101'!$J$55+'C:\E diskas\Buhalterija\Buhalterija\Mokyklos ataskaitos 2012-2020\Ketvirtines ataskaitos 2013-2020 m\2020 m\F.2 forma, 2020 m\2020 m. II ketv\[ML 9.1.2.1., F.2 nauja, 2020 m..xlsx]F2 _20190101'!$J$55+'C:\E diskas\Buhalterija\Buhalterija\Mokyklos ataskaitos 2012-2020\Ketvirtines ataskaitos 2013-2020 m\2020 m\F.2 forma, 2020 m\2020 m. II ketv\[SB 9.1.2.1, F.2 nauja, 2020 m..xlsx]F2 _20190101'!$J$55)</f>
    </oc>
    <nc r="T55"/>
  </rcc>
  <rcc rId="5665" sId="4">
    <oc r="U55">
      <f>SUM('C:\E diskas\Buhalterija\Buhalterija\Mokyklos ataskaitos 2012-2020\Ketvirtines ataskaitos 2013-2020 m\2020 m\F.2 forma, 2020 m\2020 m. II ketv\[ML 9.1.1.1., F.2 nauja, 2020 m..xlsx]F2 _20190101'!$K$55+'C:\E diskas\Buhalterija\Buhalterija\Mokyklos ataskaitos 2012-2020\Ketvirtines ataskaitos 2013-2020 m\2020 m\F.2 forma, 2020 m\2020 m. II ketv\[ML 9.1.2.1., F.2 nauja, 2020 m..xlsx]F2 _20190101'!$K$55+'C:\E diskas\Buhalterija\Buhalterija\Mokyklos ataskaitos 2012-2020\Ketvirtines ataskaitos 2013-2020 m\2020 m\F.2 forma, 2020 m\2020 m. II ketv\[SB 9.1.2.1, F.2 nauja, 2020 m..xlsx]F2 _20190101'!$K$55)</f>
    </oc>
    <nc r="U55"/>
  </rcc>
  <rcc rId="5666" sId="4">
    <oc r="S57">
      <f>SUM('C:\E diskas\Buhalterija\Buhalterija\Mokyklos ataskaitos 2012-2020\Ketvirtines ataskaitos 2013-2020 m\2020 m\F.2 forma, 2020 m\2020 m. II ketv\[SB 9.1.2.1, F.2 nauja, 2020 m..xlsx]F2 _20190101'!$I$57+'C:\E diskas\Buhalterija\Buhalterija\Mokyklos ataskaitos 2012-2020\Ketvirtines ataskaitos 2013-2020 m\2020 m\F.2 forma, 2020 m\2020 m. II ketv\[SP 9.1.2.1, F.2 nauja, 2020 m..xlsx]F2 _20190101'!$I$57)</f>
    </oc>
    <nc r="S57"/>
  </rcc>
  <rcc rId="5667" sId="4">
    <oc r="T57">
      <f>SUM('C:\E diskas\Buhalterija\Buhalterija\Mokyklos ataskaitos 2012-2020\Ketvirtines ataskaitos 2013-2020 m\2020 m\F.2 forma, 2020 m\2020 m. II ketv\[SB 9.1.2.1, F.2 nauja, 2020 m..xlsx]F2 _20190101'!$J$57+'C:\E diskas\Buhalterija\Buhalterija\Mokyklos ataskaitos 2012-2020\Ketvirtines ataskaitos 2013-2020 m\2020 m\F.2 forma, 2020 m\2020 m. II ketv\[SP 9.1.2.1, F.2 nauja, 2020 m..xlsx]F2 _20190101'!$J$57)</f>
    </oc>
    <nc r="T57"/>
  </rcc>
  <rcc rId="5668" sId="4">
    <oc r="U57">
      <f>SUM('C:\E diskas\Buhalterija\Buhalterija\Mokyklos ataskaitos 2012-2020\Ketvirtines ataskaitos 2013-2020 m\2020 m\F.2 forma, 2020 m\2020 m. II ketv\[SB 9.1.2.1, F.2 nauja, 2020 m..xlsx]F2 _20190101'!$K$57+'C:\E diskas\Buhalterija\Buhalterija\Mokyklos ataskaitos 2012-2020\Ketvirtines ataskaitos 2013-2020 m\2020 m\F.2 forma, 2020 m\2020 m. II ketv\[SP 9.1.2.1, F.2 nauja, 2020 m..xlsx]F2 _20190101'!$K$57)</f>
    </oc>
    <nc r="U57"/>
  </rcc>
  <rcc rId="5669" sId="4">
    <oc r="S58">
      <f>SUM('C:\E diskas\Buhalterija\Buhalterija\Mokyklos ataskaitos 2012-2020\Ketvirtines ataskaitos 2013-2020 m\2020 m\F.2 forma, 2020 m\2020 m. II ketv\[ML 9.1.1.1., F.2 nauja, 2020 m..xlsx]F2 _20190101'!$I$58+'C:\E diskas\Buhalterija\Buhalterija\Mokyklos ataskaitos 2012-2020\Ketvirtines ataskaitos 2013-2020 m\2020 m\F.2 forma, 2020 m\2020 m. II ketv\[ML 9.1.2.1., F.2 nauja, 2020 m..xlsx]F2 _20190101'!$I$58+'C:\E diskas\Buhalterija\Buhalterija\Mokyklos ataskaitos 2012-2020\Ketvirtines ataskaitos 2013-2020 m\2020 m\F.2 forma, 2020 m\2020 m. II ketv\[SB 9.1.2.1, F.2 nauja, 2020 m..xlsx]F2 _20190101'!$I$58)</f>
    </oc>
    <nc r="S58"/>
  </rcc>
  <rcc rId="5670" sId="4">
    <oc r="T58">
      <f>SUM('C:\E diskas\Buhalterija\Buhalterija\Mokyklos ataskaitos 2012-2020\Ketvirtines ataskaitos 2013-2020 m\2020 m\F.2 forma, 2020 m\2020 m. II ketv\[ML 9.1.1.1., F.2 nauja, 2020 m..xlsx]F2 _20190101'!$J$58+'C:\E diskas\Buhalterija\Buhalterija\Mokyklos ataskaitos 2012-2020\Ketvirtines ataskaitos 2013-2020 m\2020 m\F.2 forma, 2020 m\2020 m. II ketv\[ML 9.1.2.1., F.2 nauja, 2020 m..xlsx]F2 _20190101'!$J$58+'C:\E diskas\Buhalterija\Buhalterija\Mokyklos ataskaitos 2012-2020\Ketvirtines ataskaitos 2013-2020 m\2020 m\F.2 forma, 2020 m\2020 m. II ketv\[SB 9.1.2.1, F.2 nauja, 2020 m..xlsx]F2 _20190101'!$J$58)</f>
    </oc>
    <nc r="T58"/>
  </rcc>
  <rcc rId="5671" sId="4">
    <oc r="U58">
      <f>SUM('C:\E diskas\Buhalterija\Buhalterija\Mokyklos ataskaitos 2012-2020\Ketvirtines ataskaitos 2013-2020 m\2020 m\F.2 forma, 2020 m\2020 m. II ketv\[ML 9.1.2.1., F.2 nauja, 2020 m..xlsx]F2 _20190101'!$K$58+'C:\E diskas\Buhalterija\Buhalterija\Mokyklos ataskaitos 2012-2020\Ketvirtines ataskaitos 2013-2020 m\2020 m\F.2 forma, 2020 m\2020 m. II ketv\[SB 9.1.2.1, F.2 nauja, 2020 m..xlsx]F2 _20190101'!$K$58)</f>
    </oc>
    <nc r="U58"/>
  </rcc>
  <rcc rId="5672" sId="4">
    <oc r="S60">
      <f>SUM('C:\E diskas\Buhalterija\Buhalterija\Mokyklos ataskaitos 2012-2020\Ketvirtines ataskaitos 2013-2020 m\2020 m\F.2 forma, 2020 m\2020 m. II ketv\[ML 9.1.1.1., F.2 nauja, 2020 m..xlsx]F2 _20190101'!$I$60+'C:\E diskas\Buhalterija\Buhalterija\Mokyklos ataskaitos 2012-2020\Ketvirtines ataskaitos 2013-2020 m\2020 m\F.2 forma, 2020 m\2020 m. II ketv\[ML 9.1.2.1., F.2 nauja, 2020 m..xlsx]F2 _20190101'!$I$60+'C:\E diskas\Buhalterija\Buhalterija\Mokyklos ataskaitos 2012-2020\Ketvirtines ataskaitos 2013-2020 m\2020 m\F.2 forma, 2020 m\2020 m. II ketv\[SB 9.1.2.1, F.2 nauja, 2020 m..xlsx]F2 _20190101'!$I$60+'C:\E diskas\Buhalterija\Buhalterija\Mokyklos ataskaitos 2012-2020\Ketvirtines ataskaitos 2013-2020 m\2020 m\F.2 forma, 2020 m\2020 m. II ketv\[SP 9.1.2.1, F.2 nauja, 2020 m..xlsx]F2 _20190101'!$I$60)</f>
    </oc>
    <nc r="S60"/>
  </rcc>
  <rcc rId="5673" sId="4">
    <oc r="T60">
      <f>SUM('C:\E diskas\Buhalterija\Buhalterija\Mokyklos ataskaitos 2012-2020\Ketvirtines ataskaitos 2013-2020 m\2020 m\F.2 forma, 2020 m\2020 m. II ketv\[ML 9.1.1.1., F.2 nauja, 2020 m..xlsx]F2 _20190101'!$J$60+'C:\E diskas\Buhalterija\Buhalterija\Mokyklos ataskaitos 2012-2020\Ketvirtines ataskaitos 2013-2020 m\2020 m\F.2 forma, 2020 m\2020 m. II ketv\[ML 9.1.2.1., F.2 nauja, 2020 m..xlsx]F2 _20190101'!$J$60+'C:\E diskas\Buhalterija\Buhalterija\Mokyklos ataskaitos 2012-2020\Ketvirtines ataskaitos 2013-2020 m\2020 m\F.2 forma, 2020 m\2020 m. II ketv\[SB 9.1.2.1, F.2 nauja, 2020 m..xlsx]F2 _20190101'!$J$60+'C:\E diskas\Buhalterija\Buhalterija\Mokyklos ataskaitos 2012-2020\Ketvirtines ataskaitos 2013-2020 m\2020 m\F.2 forma, 2020 m\2020 m. II ketv\[SP 9.1.2.1, F.2 nauja, 2020 m..xlsx]F2 _20190101'!$J$60)</f>
    </oc>
    <nc r="T60"/>
  </rcc>
  <rcc rId="5674" sId="4">
    <oc r="U60">
      <f>SUM('C:\E diskas\Buhalterija\Buhalterija\Mokyklos ataskaitos 2012-2020\Ketvirtines ataskaitos 2013-2020 m\2020 m\F.2 forma, 2020 m\2020 m. II ketv\[ML 9.1.2.1., F.2 nauja, 2020 m..xlsx]F2 _20190101'!$K$60+'C:\E diskas\Buhalterija\Buhalterija\Mokyklos ataskaitos 2012-2020\Ketvirtines ataskaitos 2013-2020 m\2020 m\F.2 forma, 2020 m\2020 m. II ketv\[SB 9.1.2.1, F.2 nauja, 2020 m..xlsx]F2 _20190101'!$K$60+'C:\E diskas\Buhalterija\Buhalterija\Mokyklos ataskaitos 2012-2020\Ketvirtines ataskaitos 2013-2020 m\2020 m\F.2 forma, 2020 m\2020 m. II ketv\[SP 9.1.2.1, F.2 nauja, 2020 m..xlsx]F2 _20190101'!$K$60)</f>
    </oc>
    <nc r="U60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48" sId="4" numFmtId="4">
    <oc r="I35">
      <v>840110</v>
    </oc>
    <nc r="I35">
      <v>921860</v>
    </nc>
  </rcc>
  <rcc rId="5749" sId="4" numFmtId="4">
    <oc r="J35">
      <v>634230</v>
    </oc>
    <nc r="J35">
      <v>244000</v>
    </nc>
  </rcc>
  <rcc rId="5750" sId="4" numFmtId="4">
    <oc r="I41">
      <v>10450</v>
    </oc>
    <nc r="I41">
      <v>11460</v>
    </nc>
  </rcc>
  <rcc rId="5751" sId="4" numFmtId="4">
    <oc r="J41">
      <v>8740</v>
    </oc>
    <nc r="J41">
      <v>3590</v>
    </nc>
  </rcc>
  <rcc rId="5752" sId="4" numFmtId="4">
    <oc r="I46">
      <v>41500</v>
    </oc>
    <nc r="I46">
      <v>30300</v>
    </nc>
  </rcc>
  <rcc rId="5753" sId="4" numFmtId="4">
    <oc r="J46">
      <v>28550</v>
    </oc>
    <nc r="J46">
      <v>550</v>
    </nc>
  </rcc>
  <rcc rId="5754" sId="4" numFmtId="4">
    <oc r="I47">
      <v>450</v>
    </oc>
    <nc r="I47">
      <v>480</v>
    </nc>
  </rcc>
  <rcc rId="5755" sId="4" numFmtId="4">
    <oc r="J47">
      <v>210</v>
    </oc>
    <nc r="J47"/>
  </rcc>
  <rcc rId="5756" sId="4" numFmtId="4">
    <oc r="K47">
      <v>205.09</v>
    </oc>
    <nc r="K47"/>
  </rcc>
  <rcc rId="5757" sId="4" numFmtId="4">
    <oc r="I48">
      <v>530</v>
    </oc>
    <nc r="I48">
      <v>2330</v>
    </nc>
  </rcc>
  <rcc rId="5758" sId="4" numFmtId="4">
    <oc r="J48">
      <v>430</v>
    </oc>
    <nc r="J48">
      <v>150</v>
    </nc>
  </rcc>
  <rcc rId="5759" sId="4" numFmtId="4">
    <oc r="I49">
      <v>4670</v>
    </oc>
    <nc r="I49">
      <v>4200</v>
    </nc>
  </rcc>
  <rcc rId="5760" sId="4" numFmtId="4">
    <oc r="J49">
      <v>2870</v>
    </oc>
    <nc r="J49">
      <v>50</v>
    </nc>
  </rcc>
  <rcc rId="5761" sId="4" numFmtId="4">
    <oc r="I50">
      <v>500</v>
    </oc>
    <nc r="I50"/>
  </rcc>
  <rcc rId="5762" sId="4" numFmtId="4">
    <oc r="J50">
      <v>500</v>
    </oc>
    <nc r="J50"/>
  </rcc>
  <rcc rId="5763" sId="4" numFmtId="4">
    <oc r="K50">
      <v>498.53</v>
    </oc>
    <nc r="K50"/>
  </rcc>
  <rcc rId="5764" sId="4" numFmtId="4">
    <oc r="I54">
      <v>1820</v>
    </oc>
    <nc r="I54">
      <v>1500</v>
    </nc>
  </rcc>
  <rcc rId="5765" sId="4" numFmtId="4">
    <oc r="J54">
      <v>1420</v>
    </oc>
    <nc r="J54"/>
  </rcc>
  <rcc rId="5766" sId="4" numFmtId="4">
    <oc r="K54">
      <v>479.9</v>
    </oc>
    <nc r="K54"/>
  </rcc>
  <rcc rId="5767" sId="4" numFmtId="4">
    <oc r="I55">
      <v>4470</v>
    </oc>
    <nc r="I55">
      <v>4530</v>
    </nc>
  </rcc>
  <rcc rId="5768" sId="4" numFmtId="4">
    <oc r="J55">
      <v>4060</v>
    </oc>
    <nc r="J55">
      <v>1150</v>
    </nc>
  </rcc>
  <rcc rId="5769" sId="4" numFmtId="4">
    <oc r="I57">
      <v>28700</v>
    </oc>
    <nc r="I57">
      <v>28000</v>
    </nc>
  </rcc>
  <rcc rId="5770" sId="4" numFmtId="4">
    <oc r="J57">
      <v>17600</v>
    </oc>
    <nc r="J57">
      <v>9000</v>
    </nc>
  </rcc>
  <rcc rId="5771" sId="4" numFmtId="4">
    <oc r="I58">
      <v>2110</v>
    </oc>
    <nc r="I58">
      <v>3340</v>
    </nc>
  </rcc>
  <rcc rId="5772" sId="4" numFmtId="4">
    <oc r="J58">
      <v>1150</v>
    </oc>
    <nc r="J58">
      <v>1000</v>
    </nc>
  </rcc>
  <rcc rId="5773" sId="4" numFmtId="4">
    <oc r="I60">
      <v>17680</v>
    </oc>
    <nc r="I60">
      <v>31270</v>
    </nc>
  </rcc>
  <rcc rId="5774" sId="4" numFmtId="4">
    <oc r="J60">
      <v>15230</v>
    </oc>
    <nc r="J60">
      <v>7200</v>
    </nc>
  </rcc>
  <rcc rId="5775" sId="4" numFmtId="4">
    <oc r="I148">
      <v>5000</v>
    </oc>
    <nc r="I148">
      <v>3500</v>
    </nc>
  </rcc>
  <rcc rId="5776" sId="4" numFmtId="4">
    <oc r="J148">
      <v>4100</v>
    </oc>
    <nc r="J148">
      <v>1700</v>
    </nc>
  </rcc>
  <rcc rId="5777" sId="4" numFmtId="4">
    <oc r="I190">
      <v>4500</v>
    </oc>
    <nc r="I190">
      <v>2000</v>
    </nc>
  </rcc>
  <rcc rId="5778" sId="4" numFmtId="4">
    <oc r="I204">
      <v>1630</v>
    </oc>
    <nc r="I204">
      <v>3800</v>
    </nc>
  </rcc>
  <rcc rId="5779" sId="4" numFmtId="4">
    <oc r="J204">
      <v>1630</v>
    </oc>
    <nc r="J204">
      <v>3800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7F55EFFD_583C_4959_894D_F0F85A7F7DF9_.wvu.PrintTitles" hidden="1" oldHidden="1">
    <formula>'f2'!$19:$25</formula>
  </rdn>
  <rdn rId="0" localSheetId="1" customView="1" name="Z_7F55EFFD_583C_4959_894D_F0F85A7F7DF9_.wvu.Cols" hidden="1" oldHidden="1">
    <formula>'f2'!$M:$P</formula>
  </rdn>
  <rdn rId="0" localSheetId="2" customView="1" name="Z_7F55EFFD_583C_4959_894D_F0F85A7F7DF9_.wvu.PrintTitles" hidden="1" oldHidden="1">
    <formula>'f2 (2)'!$19:$25</formula>
  </rdn>
  <rdn rId="0" localSheetId="2" customView="1" name="Z_7F55EFFD_583C_4959_894D_F0F85A7F7DF9_.wvu.Cols" hidden="1" oldHidden="1">
    <formula>'f2 (2)'!$M:$P</formula>
  </rdn>
  <rdn rId="0" localSheetId="3" customView="1" name="Z_7F55EFFD_583C_4959_894D_F0F85A7F7DF9_.wvu.PrintTitles" hidden="1" oldHidden="1">
    <formula>'f2 (3)'!$19:$25</formula>
  </rdn>
  <rdn rId="0" localSheetId="3" customView="1" name="Z_7F55EFFD_583C_4959_894D_F0F85A7F7DF9_.wvu.Cols" hidden="1" oldHidden="1">
    <formula>'f2 (3)'!$M:$P</formula>
  </rdn>
  <rdn rId="0" localSheetId="4" customView="1" name="Z_7F55EFFD_583C_4959_894D_F0F85A7F7DF9_.wvu.PrintTitles" hidden="1" oldHidden="1">
    <formula>'F2 _20190101'!$19:$29</formula>
  </rdn>
  <rdn rId="0" localSheetId="4" customView="1" name="Z_7F55EFFD_583C_4959_894D_F0F85A7F7DF9_.wvu.Cols" hidden="1" oldHidden="1">
    <formula>'F2 _20190101'!$M:$P</formula>
  </rdn>
  <rcv guid="{7F55EFFD-583C-4959-894D-F0F85A7F7DF9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83" sId="4">
    <oc r="A9" t="inlineStr">
      <is>
        <t>2020 M. LIEPOS 1 D.</t>
      </is>
    </oc>
    <nc r="A9" t="inlineStr">
      <is>
        <t>2020 M. SPALIO 1 D.</t>
      </is>
    </nc>
  </rcc>
  <rcc rId="5684" sId="4">
    <oc r="G15" t="inlineStr">
      <is>
        <t>2020-07-10   Nr. 6</t>
      </is>
    </oc>
    <nc r="G15" t="inlineStr">
      <is>
        <t xml:space="preserve">2020-10-15   Nr. </t>
      </is>
    </nc>
  </rcc>
  <rcv guid="{97D3C751-02A2-4096-AFCD-C45C26951139}" action="delete"/>
  <rdn rId="0" localSheetId="1" customView="1" name="Z_97D3C751_02A2_4096_AFCD_C45C26951139_.wvu.PrintTitles" hidden="1" oldHidden="1">
    <formula>'f2'!$19:$25</formula>
    <oldFormula>'f2'!$19:$25</oldFormula>
  </rdn>
  <rdn rId="0" localSheetId="1" customView="1" name="Z_97D3C751_02A2_4096_AFCD_C45C26951139_.wvu.Cols" hidden="1" oldHidden="1">
    <formula>'f2'!$M:$P</formula>
    <oldFormula>'f2'!$M:$P</oldFormula>
  </rdn>
  <rdn rId="0" localSheetId="2" customView="1" name="Z_97D3C751_02A2_4096_AFCD_C45C26951139_.wvu.PrintTitles" hidden="1" oldHidden="1">
    <formula>'f2 (2)'!$19:$25</formula>
    <oldFormula>'f2 (2)'!$19:$25</oldFormula>
  </rdn>
  <rdn rId="0" localSheetId="2" customView="1" name="Z_97D3C751_02A2_4096_AFCD_C45C26951139_.wvu.Cols" hidden="1" oldHidden="1">
    <formula>'f2 (2)'!$M:$P</formula>
    <oldFormula>'f2 (2)'!$M:$P</oldFormula>
  </rdn>
  <rdn rId="0" localSheetId="3" customView="1" name="Z_97D3C751_02A2_4096_AFCD_C45C26951139_.wvu.PrintTitles" hidden="1" oldHidden="1">
    <formula>'f2 (3)'!$19:$25</formula>
    <oldFormula>'f2 (3)'!$19:$25</oldFormula>
  </rdn>
  <rdn rId="0" localSheetId="3" customView="1" name="Z_97D3C751_02A2_4096_AFCD_C45C26951139_.wvu.Cols" hidden="1" oldHidden="1">
    <formula>'f2 (3)'!$M:$P</formula>
    <oldFormula>'f2 (3)'!$M:$P</oldFormula>
  </rdn>
  <rdn rId="0" localSheetId="4" customView="1" name="Z_97D3C751_02A2_4096_AFCD_C45C26951139_.wvu.PrintTitles" hidden="1" oldHidden="1">
    <formula>'F2 _20190101'!$19:$29</formula>
    <oldFormula>'F2 _20190101'!$19:$29</oldFormula>
  </rdn>
  <rdn rId="0" localSheetId="4" customView="1" name="Z_97D3C751_02A2_4096_AFCD_C45C26951139_.wvu.Cols" hidden="1" oldHidden="1">
    <formula>'F2 _20190101'!$M:$P</formula>
    <oldFormula>'F2 _20190101'!$M:$P</oldFormula>
  </rdn>
  <rcv guid="{97D3C751-02A2-4096-AFCD-C45C26951139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93" sId="4" numFmtId="4">
    <oc r="I35">
      <v>839880</v>
    </oc>
    <nc r="I35">
      <v>840110</v>
    </nc>
  </rcc>
  <rcc rId="5694" sId="4" numFmtId="4">
    <oc r="J35">
      <v>530400</v>
    </oc>
    <nc r="J35">
      <v>634230</v>
    </nc>
  </rcc>
  <rcc rId="5695" sId="4" numFmtId="4">
    <oc r="K35">
      <v>432234.74</v>
    </oc>
    <nc r="K35">
      <v>597543.96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96" sId="4" numFmtId="4">
    <oc r="J41">
      <v>6010</v>
    </oc>
    <nc r="J41">
      <v>8740</v>
    </nc>
  </rcc>
  <rcc rId="5697" sId="4" numFmtId="4">
    <oc r="I41">
      <v>9240</v>
    </oc>
    <nc r="I41">
      <v>10450</v>
    </nc>
  </rcc>
  <rcc rId="5698" sId="4" numFmtId="4">
    <oc r="K41">
      <v>5250.25</v>
    </oc>
    <nc r="K41">
      <v>8313.2000000000007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99" sId="4" numFmtId="4">
    <oc r="J46">
      <v>23500</v>
    </oc>
    <nc r="J46">
      <v>28550</v>
    </nc>
  </rcc>
  <rcc rId="5700" sId="4" numFmtId="4">
    <oc r="K46">
      <v>12028.75</v>
    </oc>
    <nc r="K46">
      <v>16525.55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01" sId="4" numFmtId="4">
    <oc r="I48">
      <v>350</v>
    </oc>
    <nc r="I48">
      <v>530</v>
    </nc>
  </rcc>
  <rcc rId="5702" sId="4" numFmtId="4">
    <oc r="J48">
      <v>210</v>
    </oc>
    <nc r="J48">
      <v>430</v>
    </nc>
  </rcc>
  <rcc rId="5703" sId="4" numFmtId="4">
    <oc r="K48">
      <v>205.92</v>
    </oc>
    <nc r="K48">
      <v>308.88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04" sId="4" numFmtId="4">
    <oc r="I49">
      <v>6300</v>
    </oc>
    <nc r="I49">
      <v>4670</v>
    </nc>
  </rcc>
  <rcc rId="5705" sId="4" numFmtId="4">
    <oc r="J49">
      <v>3800</v>
    </oc>
    <nc r="J49">
      <v>2870</v>
    </nc>
  </rcc>
  <rcc rId="5706" sId="4" numFmtId="4">
    <oc r="K49">
      <v>942.49</v>
    </oc>
    <nc r="K49">
      <v>1446.67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07" sId="4" numFmtId="4">
    <nc r="J50">
      <v>500</v>
    </nc>
  </rcc>
  <rcc rId="5708" sId="4" numFmtId="4">
    <nc r="K50">
      <v>498.53</v>
    </nc>
  </rcc>
  <rcc rId="5709" sId="4">
    <nc r="L50">
      <f>SUM(K50)</f>
    </nc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10" sId="4" numFmtId="4">
    <oc r="I54">
      <v>2000</v>
    </oc>
    <nc r="I54">
      <v>1820</v>
    </nc>
  </rcc>
  <rcc rId="5711" sId="4" numFmtId="4">
    <oc r="J54">
      <v>1250</v>
    </oc>
    <nc r="J54">
      <v>1420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12" sId="4" numFmtId="4">
    <oc r="J55">
      <v>3460</v>
    </oc>
    <nc r="J55">
      <v>4060</v>
    </nc>
  </rcc>
  <rcc rId="5713" sId="4" numFmtId="4">
    <oc r="K55">
      <v>1488</v>
    </oc>
    <nc r="K55">
      <v>1907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80" sId="4" numFmtId="4">
    <oc r="K35">
      <v>597543.96</v>
    </oc>
    <nc r="K35">
      <v>236731.86</v>
    </nc>
  </rcc>
  <rfmt sheetId="4" sqref="K30:L60">
    <dxf>
      <numFmt numFmtId="2" formatCode="0.00"/>
    </dxf>
  </rfmt>
  <rcc rId="5781" sId="4" numFmtId="4">
    <oc r="K41">
      <v>8313.2000000000007</v>
    </oc>
    <nc r="K41">
      <v>3493.01</v>
    </nc>
  </rcc>
  <rcv guid="{7F55EFFD-583C-4959-894D-F0F85A7F7DF9}" action="delete"/>
  <rdn rId="0" localSheetId="1" customView="1" name="Z_7F55EFFD_583C_4959_894D_F0F85A7F7DF9_.wvu.PrintTitles" hidden="1" oldHidden="1">
    <formula>'f2'!$19:$25</formula>
    <oldFormula>'f2'!$19:$25</oldFormula>
  </rdn>
  <rdn rId="0" localSheetId="1" customView="1" name="Z_7F55EFFD_583C_4959_894D_F0F85A7F7DF9_.wvu.Cols" hidden="1" oldHidden="1">
    <formula>'f2'!$M:$P</formula>
    <oldFormula>'f2'!$M:$P</oldFormula>
  </rdn>
  <rdn rId="0" localSheetId="2" customView="1" name="Z_7F55EFFD_583C_4959_894D_F0F85A7F7DF9_.wvu.PrintTitles" hidden="1" oldHidden="1">
    <formula>'f2 (2)'!$19:$25</formula>
    <oldFormula>'f2 (2)'!$19:$25</oldFormula>
  </rdn>
  <rdn rId="0" localSheetId="2" customView="1" name="Z_7F55EFFD_583C_4959_894D_F0F85A7F7DF9_.wvu.Cols" hidden="1" oldHidden="1">
    <formula>'f2 (2)'!$M:$P</formula>
    <oldFormula>'f2 (2)'!$M:$P</oldFormula>
  </rdn>
  <rdn rId="0" localSheetId="3" customView="1" name="Z_7F55EFFD_583C_4959_894D_F0F85A7F7DF9_.wvu.PrintTitles" hidden="1" oldHidden="1">
    <formula>'f2 (3)'!$19:$25</formula>
    <oldFormula>'f2 (3)'!$19:$25</oldFormula>
  </rdn>
  <rdn rId="0" localSheetId="3" customView="1" name="Z_7F55EFFD_583C_4959_894D_F0F85A7F7DF9_.wvu.Cols" hidden="1" oldHidden="1">
    <formula>'f2 (3)'!$M:$P</formula>
    <oldFormula>'f2 (3)'!$M:$P</oldFormula>
  </rdn>
  <rdn rId="0" localSheetId="4" customView="1" name="Z_7F55EFFD_583C_4959_894D_F0F85A7F7DF9_.wvu.PrintTitles" hidden="1" oldHidden="1">
    <formula>'F2 _20190101'!$19:$29</formula>
    <oldFormula>'F2 _20190101'!$19:$29</oldFormula>
  </rdn>
  <rdn rId="0" localSheetId="4" customView="1" name="Z_7F55EFFD_583C_4959_894D_F0F85A7F7DF9_.wvu.Cols" hidden="1" oldHidden="1">
    <formula>'F2 _20190101'!$M:$P</formula>
    <oldFormula>'F2 _20190101'!$M:$P</oldFormula>
  </rdn>
  <rcv guid="{7F55EFFD-583C-4959-894D-F0F85A7F7DF9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14" sId="4" numFmtId="4">
    <oc r="J57">
      <v>15600</v>
    </oc>
    <nc r="J57">
      <v>17600</v>
    </nc>
  </rcc>
  <rcc rId="5715" sId="4" numFmtId="4">
    <oc r="K57">
      <v>14035.91</v>
    </oc>
    <nc r="K57">
      <v>15293.23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16" sId="4" numFmtId="4">
    <oc r="I58">
      <v>3310</v>
    </oc>
    <nc r="I58">
      <v>2110</v>
    </nc>
  </rcc>
  <rcc rId="5717" sId="4" numFmtId="4">
    <oc r="J58">
      <v>2250</v>
    </oc>
    <nc r="J58">
      <v>1150</v>
    </nc>
  </rcc>
  <rcc rId="5718" sId="4" numFmtId="4">
    <oc r="K58">
      <v>465.5</v>
    </oc>
    <nc r="K58">
      <v>799.5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19" sId="4" numFmtId="4">
    <oc r="I60">
      <v>17310</v>
    </oc>
    <nc r="I60">
      <v>17680</v>
    </nc>
  </rcc>
  <rcc rId="5720" sId="4" numFmtId="4">
    <oc r="J60">
      <v>12280</v>
    </oc>
    <nc r="J60">
      <v>15230</v>
    </nc>
  </rcc>
  <rcc rId="5721" sId="4" numFmtId="4">
    <oc r="K60">
      <v>5766.39</v>
    </oc>
    <nc r="K60">
      <v>9154.7900000000009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22" sId="4" numFmtId="4">
    <oc r="J148">
      <v>3400</v>
    </oc>
    <nc r="J148">
      <v>4100</v>
    </nc>
  </rcc>
  <rcc rId="5723" sId="4" numFmtId="4">
    <oc r="K148">
      <v>1984.64</v>
    </oc>
    <nc r="K148">
      <v>2313.63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24" sId="4" numFmtId="4">
    <nc r="I204">
      <v>1630</v>
    </nc>
  </rcc>
  <rcc rId="5725" sId="4" numFmtId="4">
    <nc r="J204">
      <v>1630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26" sId="4">
    <oc r="G361" t="inlineStr">
      <is>
        <t>Direktoriaus pavaduotoja ūkio reikalams,</t>
      </is>
    </oc>
    <nc r="G361"/>
  </rcc>
  <rcc rId="5727" sId="4">
    <oc r="G362" t="inlineStr">
      <is>
        <t>pavaduojanti mokyklos direktorių</t>
      </is>
    </oc>
    <nc r="G362" t="inlineStr">
      <is>
        <t>Direktorė</t>
      </is>
    </nc>
  </rcc>
  <rcc rId="5728" sId="4">
    <oc r="K362" t="inlineStr">
      <is>
        <t>Lina Čugunovienė</t>
      </is>
    </oc>
    <nc r="K362" t="inlineStr">
      <is>
        <t>Virginija Stanislovaitienė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90" sId="4" numFmtId="4">
    <oc r="K46">
      <v>16525.55</v>
    </oc>
    <nc r="K46">
      <v>26.35</v>
    </nc>
  </rcc>
  <rcc rId="5791" sId="4" numFmtId="4">
    <oc r="K48">
      <v>308.88</v>
    </oc>
    <nc r="K48">
      <v>102.48</v>
    </nc>
  </rcc>
  <rcc rId="5792" sId="4" numFmtId="4">
    <oc r="K49">
      <v>1446.67</v>
    </oc>
    <nc r="K49">
      <v>39.4</v>
    </nc>
  </rcc>
  <rcc rId="5793" sId="4" numFmtId="4">
    <oc r="K55">
      <v>1907</v>
    </oc>
    <nc r="K55">
      <v>70</v>
    </nc>
  </rcc>
  <rcc rId="5794" sId="4" numFmtId="4">
    <oc r="K57">
      <v>15293.23</v>
    </oc>
    <nc r="K57">
      <v>8133.81</v>
    </nc>
  </rcc>
  <rcc rId="5795" sId="4" numFmtId="4">
    <oc r="K58">
      <v>799.5</v>
    </oc>
    <nc r="K58">
      <v>956.6</v>
    </nc>
  </rcc>
  <rcc rId="5796" sId="4" numFmtId="4">
    <oc r="K60">
      <v>9154.7900000000009</v>
    </oc>
    <nc r="K60">
      <v>763.89</v>
    </nc>
  </rcc>
  <rcc rId="5797" sId="4" numFmtId="4">
    <oc r="K148">
      <v>2313.63</v>
    </oc>
    <nc r="K148">
      <v>1126.01</v>
    </nc>
  </rcc>
  <rfmt sheetId="4" sqref="K145:L148">
    <dxf>
      <numFmt numFmtId="2" formatCode="0.00"/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K360:L360">
    <dxf>
      <numFmt numFmtId="2" formatCode="0.00"/>
    </dxf>
  </rfmt>
  <rcc rId="5798" sId="4" numFmtId="4">
    <oc r="K60">
      <v>763.89</v>
    </oc>
    <nc r="K60">
      <v>4955.8900000000003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F55EFFD-583C-4959-894D-F0F85A7F7DF9}" action="delete"/>
  <rdn rId="0" localSheetId="1" customView="1" name="Z_7F55EFFD_583C_4959_894D_F0F85A7F7DF9_.wvu.PrintTitles" hidden="1" oldHidden="1">
    <formula>'f2'!$19:$25</formula>
    <oldFormula>'f2'!$19:$25</oldFormula>
  </rdn>
  <rdn rId="0" localSheetId="1" customView="1" name="Z_7F55EFFD_583C_4959_894D_F0F85A7F7DF9_.wvu.Cols" hidden="1" oldHidden="1">
    <formula>'f2'!$M:$P</formula>
    <oldFormula>'f2'!$M:$P</oldFormula>
  </rdn>
  <rdn rId="0" localSheetId="2" customView="1" name="Z_7F55EFFD_583C_4959_894D_F0F85A7F7DF9_.wvu.PrintTitles" hidden="1" oldHidden="1">
    <formula>'f2 (2)'!$19:$25</formula>
    <oldFormula>'f2 (2)'!$19:$25</oldFormula>
  </rdn>
  <rdn rId="0" localSheetId="2" customView="1" name="Z_7F55EFFD_583C_4959_894D_F0F85A7F7DF9_.wvu.Cols" hidden="1" oldHidden="1">
    <formula>'f2 (2)'!$M:$P</formula>
    <oldFormula>'f2 (2)'!$M:$P</oldFormula>
  </rdn>
  <rdn rId="0" localSheetId="3" customView="1" name="Z_7F55EFFD_583C_4959_894D_F0F85A7F7DF9_.wvu.PrintTitles" hidden="1" oldHidden="1">
    <formula>'f2 (3)'!$19:$25</formula>
    <oldFormula>'f2 (3)'!$19:$25</oldFormula>
  </rdn>
  <rdn rId="0" localSheetId="3" customView="1" name="Z_7F55EFFD_583C_4959_894D_F0F85A7F7DF9_.wvu.Cols" hidden="1" oldHidden="1">
    <formula>'f2 (3)'!$M:$P</formula>
    <oldFormula>'f2 (3)'!$M:$P</oldFormula>
  </rdn>
  <rdn rId="0" localSheetId="4" customView="1" name="Z_7F55EFFD_583C_4959_894D_F0F85A7F7DF9_.wvu.PrintTitles" hidden="1" oldHidden="1">
    <formula>'F2 _20190101'!$19:$29</formula>
    <oldFormula>'F2 _20190101'!$19:$29</oldFormula>
  </rdn>
  <rdn rId="0" localSheetId="4" customView="1" name="Z_7F55EFFD_583C_4959_894D_F0F85A7F7DF9_.wvu.Cols" hidden="1" oldHidden="1">
    <formula>'F2 _20190101'!$M:$P</formula>
    <oldFormula>'F2 _20190101'!$M:$P</oldFormula>
  </rdn>
  <rcv guid="{7F55EFFD-583C-4959-894D-F0F85A7F7DF9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F55EFFD-583C-4959-894D-F0F85A7F7DF9}" action="delete"/>
  <rdn rId="0" localSheetId="1" customView="1" name="Z_7F55EFFD_583C_4959_894D_F0F85A7F7DF9_.wvu.PrintTitles" hidden="1" oldHidden="1">
    <formula>'f2'!$19:$25</formula>
    <oldFormula>'f2'!$19:$25</oldFormula>
  </rdn>
  <rdn rId="0" localSheetId="1" customView="1" name="Z_7F55EFFD_583C_4959_894D_F0F85A7F7DF9_.wvu.Cols" hidden="1" oldHidden="1">
    <formula>'f2'!$M:$P</formula>
    <oldFormula>'f2'!$M:$P</oldFormula>
  </rdn>
  <rdn rId="0" localSheetId="2" customView="1" name="Z_7F55EFFD_583C_4959_894D_F0F85A7F7DF9_.wvu.PrintTitles" hidden="1" oldHidden="1">
    <formula>'f2 (2)'!$19:$25</formula>
    <oldFormula>'f2 (2)'!$19:$25</oldFormula>
  </rdn>
  <rdn rId="0" localSheetId="2" customView="1" name="Z_7F55EFFD_583C_4959_894D_F0F85A7F7DF9_.wvu.Cols" hidden="1" oldHidden="1">
    <formula>'f2 (2)'!$M:$P</formula>
    <oldFormula>'f2 (2)'!$M:$P</oldFormula>
  </rdn>
  <rdn rId="0" localSheetId="3" customView="1" name="Z_7F55EFFD_583C_4959_894D_F0F85A7F7DF9_.wvu.PrintTitles" hidden="1" oldHidden="1">
    <formula>'f2 (3)'!$19:$25</formula>
    <oldFormula>'f2 (3)'!$19:$25</oldFormula>
  </rdn>
  <rdn rId="0" localSheetId="3" customView="1" name="Z_7F55EFFD_583C_4959_894D_F0F85A7F7DF9_.wvu.Cols" hidden="1" oldHidden="1">
    <formula>'f2 (3)'!$M:$P</formula>
    <oldFormula>'f2 (3)'!$M:$P</oldFormula>
  </rdn>
  <rdn rId="0" localSheetId="4" customView="1" name="Z_7F55EFFD_583C_4959_894D_F0F85A7F7DF9_.wvu.PrintTitles" hidden="1" oldHidden="1">
    <formula>'F2 _20190101'!$19:$29</formula>
    <oldFormula>'F2 _20190101'!$19:$29</oldFormula>
  </rdn>
  <rdn rId="0" localSheetId="4" customView="1" name="Z_7F55EFFD_583C_4959_894D_F0F85A7F7DF9_.wvu.Cols" hidden="1" oldHidden="1">
    <formula>'F2 _20190101'!$M:$P</formula>
    <oldFormula>'F2 _20190101'!$M:$P</oldFormula>
  </rdn>
  <rcv guid="{7F55EFFD-583C-4959-894D-F0F85A7F7DF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C577A46C-7C3D-4762-B036-0D167A37B229}" name="„Windows“ vartotojas" id="-665440336" dateTime="2020-10-20T14:34:38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04" t="s">
        <v>176</v>
      </c>
      <c r="K1" s="405"/>
      <c r="L1" s="40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5"/>
      <c r="K2" s="405"/>
      <c r="L2" s="40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5"/>
      <c r="K3" s="405"/>
      <c r="L3" s="40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5"/>
      <c r="K4" s="405"/>
      <c r="L4" s="40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5"/>
      <c r="K5" s="405"/>
      <c r="L5" s="40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21"/>
      <c r="H6" s="422"/>
      <c r="I6" s="422"/>
      <c r="J6" s="422"/>
      <c r="K6" s="42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6" t="s">
        <v>173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7" t="s">
        <v>161</v>
      </c>
      <c r="H8" s="427"/>
      <c r="I8" s="427"/>
      <c r="J8" s="427"/>
      <c r="K8" s="42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5" t="s">
        <v>163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26" t="s">
        <v>164</v>
      </c>
      <c r="H10" s="426"/>
      <c r="I10" s="426"/>
      <c r="J10" s="426"/>
      <c r="K10" s="42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28" t="s">
        <v>162</v>
      </c>
      <c r="H11" s="428"/>
      <c r="I11" s="428"/>
      <c r="J11" s="428"/>
      <c r="K11" s="42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25" t="s">
        <v>5</v>
      </c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26" t="s">
        <v>165</v>
      </c>
      <c r="H15" s="426"/>
      <c r="I15" s="426"/>
      <c r="J15" s="426"/>
      <c r="K15" s="42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19" t="s">
        <v>166</v>
      </c>
      <c r="H16" s="419"/>
      <c r="I16" s="419"/>
      <c r="J16" s="419"/>
      <c r="K16" s="41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23"/>
      <c r="H17" s="424"/>
      <c r="I17" s="424"/>
      <c r="J17" s="424"/>
      <c r="K17" s="42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91"/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02"/>
      <c r="D22" s="403"/>
      <c r="E22" s="403"/>
      <c r="F22" s="403"/>
      <c r="G22" s="403"/>
      <c r="H22" s="403"/>
      <c r="I22" s="40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20" t="s">
        <v>7</v>
      </c>
      <c r="H25" s="42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08" t="s">
        <v>2</v>
      </c>
      <c r="B27" s="409"/>
      <c r="C27" s="410"/>
      <c r="D27" s="410"/>
      <c r="E27" s="410"/>
      <c r="F27" s="410"/>
      <c r="G27" s="413" t="s">
        <v>3</v>
      </c>
      <c r="H27" s="415" t="s">
        <v>143</v>
      </c>
      <c r="I27" s="417" t="s">
        <v>147</v>
      </c>
      <c r="J27" s="418"/>
      <c r="K27" s="400" t="s">
        <v>144</v>
      </c>
      <c r="L27" s="39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11"/>
      <c r="B28" s="412"/>
      <c r="C28" s="412"/>
      <c r="D28" s="412"/>
      <c r="E28" s="412"/>
      <c r="F28" s="412"/>
      <c r="G28" s="414"/>
      <c r="H28" s="416"/>
      <c r="I28" s="182" t="s">
        <v>142</v>
      </c>
      <c r="J28" s="183" t="s">
        <v>141</v>
      </c>
      <c r="K28" s="401"/>
      <c r="L28" s="39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92" t="s">
        <v>139</v>
      </c>
      <c r="B29" s="393"/>
      <c r="C29" s="393"/>
      <c r="D29" s="393"/>
      <c r="E29" s="393"/>
      <c r="F29" s="39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84">
        <v>1</v>
      </c>
      <c r="B54" s="385"/>
      <c r="C54" s="385"/>
      <c r="D54" s="385"/>
      <c r="E54" s="385"/>
      <c r="F54" s="38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95">
        <v>1</v>
      </c>
      <c r="B90" s="396"/>
      <c r="C90" s="396"/>
      <c r="D90" s="396"/>
      <c r="E90" s="396"/>
      <c r="F90" s="39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87">
        <v>1</v>
      </c>
      <c r="B131" s="385"/>
      <c r="C131" s="385"/>
      <c r="D131" s="385"/>
      <c r="E131" s="385"/>
      <c r="F131" s="38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84">
        <v>1</v>
      </c>
      <c r="B171" s="385"/>
      <c r="C171" s="385"/>
      <c r="D171" s="385"/>
      <c r="E171" s="385"/>
      <c r="F171" s="38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87">
        <v>1</v>
      </c>
      <c r="B208" s="385"/>
      <c r="C208" s="385"/>
      <c r="D208" s="385"/>
      <c r="E208" s="385"/>
      <c r="F208" s="38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87">
        <v>1</v>
      </c>
      <c r="B247" s="385"/>
      <c r="C247" s="385"/>
      <c r="D247" s="385"/>
      <c r="E247" s="385"/>
      <c r="F247" s="38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87">
        <v>1</v>
      </c>
      <c r="B288" s="385"/>
      <c r="C288" s="385"/>
      <c r="D288" s="385"/>
      <c r="E288" s="385"/>
      <c r="F288" s="38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87">
        <v>1</v>
      </c>
      <c r="B330" s="385"/>
      <c r="C330" s="385"/>
      <c r="D330" s="385"/>
      <c r="E330" s="385"/>
      <c r="F330" s="38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88" t="s">
        <v>133</v>
      </c>
      <c r="L348" s="38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6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6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160"/>
      <c r="B351" s="5"/>
      <c r="C351" s="5"/>
      <c r="D351" s="389" t="s">
        <v>175</v>
      </c>
      <c r="E351" s="390"/>
      <c r="F351" s="390"/>
      <c r="G351" s="390"/>
      <c r="H351" s="241"/>
      <c r="I351" s="186" t="s">
        <v>132</v>
      </c>
      <c r="J351" s="5"/>
      <c r="K351" s="388" t="s">
        <v>133</v>
      </c>
      <c r="L351" s="38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7F55EFFD-583C-4959-894D-F0F85A7F7DF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23F461F3-CB09-4668-8748-D953C6FD6A8B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97D3C751-02A2-4096-AFCD-C45C2695113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04" t="s">
        <v>176</v>
      </c>
      <c r="K1" s="405"/>
      <c r="L1" s="405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5"/>
      <c r="K2" s="405"/>
      <c r="L2" s="405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5"/>
      <c r="K3" s="405"/>
      <c r="L3" s="405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5"/>
      <c r="K4" s="405"/>
      <c r="L4" s="405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5"/>
      <c r="K5" s="405"/>
      <c r="L5" s="405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21"/>
      <c r="H6" s="422"/>
      <c r="I6" s="422"/>
      <c r="J6" s="422"/>
      <c r="K6" s="42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6" t="s">
        <v>173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7" t="s">
        <v>161</v>
      </c>
      <c r="H8" s="427"/>
      <c r="I8" s="427"/>
      <c r="J8" s="427"/>
      <c r="K8" s="42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5" t="s">
        <v>163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26" t="s">
        <v>164</v>
      </c>
      <c r="H10" s="426"/>
      <c r="I10" s="426"/>
      <c r="J10" s="426"/>
      <c r="K10" s="42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28" t="s">
        <v>162</v>
      </c>
      <c r="H11" s="428"/>
      <c r="I11" s="428"/>
      <c r="J11" s="428"/>
      <c r="K11" s="42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25" t="s">
        <v>5</v>
      </c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26" t="s">
        <v>165</v>
      </c>
      <c r="H15" s="426"/>
      <c r="I15" s="426"/>
      <c r="J15" s="426"/>
      <c r="K15" s="42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19" t="s">
        <v>166</v>
      </c>
      <c r="H16" s="419"/>
      <c r="I16" s="419"/>
      <c r="J16" s="419"/>
      <c r="K16" s="419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23"/>
      <c r="H17" s="424"/>
      <c r="I17" s="424"/>
      <c r="J17" s="424"/>
      <c r="K17" s="424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91"/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29"/>
      <c r="D19" s="430"/>
      <c r="E19" s="430"/>
      <c r="F19" s="430"/>
      <c r="G19" s="430"/>
      <c r="H19" s="430"/>
      <c r="I19" s="430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402" t="s">
        <v>179</v>
      </c>
      <c r="D20" s="403"/>
      <c r="E20" s="403"/>
      <c r="F20" s="403"/>
      <c r="G20" s="403"/>
      <c r="H20" s="403"/>
      <c r="I20" s="40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402" t="s">
        <v>180</v>
      </c>
      <c r="D21" s="403"/>
      <c r="E21" s="403"/>
      <c r="F21" s="403"/>
      <c r="G21" s="403"/>
      <c r="H21" s="403"/>
      <c r="I21" s="403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02" t="s">
        <v>178</v>
      </c>
      <c r="D22" s="403"/>
      <c r="E22" s="403"/>
      <c r="F22" s="403"/>
      <c r="G22" s="403"/>
      <c r="H22" s="403"/>
      <c r="I22" s="403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20" t="s">
        <v>7</v>
      </c>
      <c r="H25" s="420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08" t="s">
        <v>2</v>
      </c>
      <c r="B27" s="409"/>
      <c r="C27" s="410"/>
      <c r="D27" s="410"/>
      <c r="E27" s="410"/>
      <c r="F27" s="410"/>
      <c r="G27" s="413" t="s">
        <v>3</v>
      </c>
      <c r="H27" s="415" t="s">
        <v>143</v>
      </c>
      <c r="I27" s="417" t="s">
        <v>147</v>
      </c>
      <c r="J27" s="418"/>
      <c r="K27" s="400" t="s">
        <v>144</v>
      </c>
      <c r="L27" s="398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11"/>
      <c r="B28" s="412"/>
      <c r="C28" s="412"/>
      <c r="D28" s="412"/>
      <c r="E28" s="412"/>
      <c r="F28" s="412"/>
      <c r="G28" s="414"/>
      <c r="H28" s="416"/>
      <c r="I28" s="182" t="s">
        <v>142</v>
      </c>
      <c r="J28" s="183" t="s">
        <v>141</v>
      </c>
      <c r="K28" s="401"/>
      <c r="L28" s="399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92" t="s">
        <v>139</v>
      </c>
      <c r="B29" s="393"/>
      <c r="C29" s="393"/>
      <c r="D29" s="393"/>
      <c r="E29" s="393"/>
      <c r="F29" s="39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84">
        <v>1</v>
      </c>
      <c r="B54" s="385"/>
      <c r="C54" s="385"/>
      <c r="D54" s="385"/>
      <c r="E54" s="385"/>
      <c r="F54" s="386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4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95">
        <v>1</v>
      </c>
      <c r="B90" s="396"/>
      <c r="C90" s="396"/>
      <c r="D90" s="396"/>
      <c r="E90" s="396"/>
      <c r="F90" s="39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4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87">
        <v>1</v>
      </c>
      <c r="B131" s="385"/>
      <c r="C131" s="385"/>
      <c r="D131" s="385"/>
      <c r="E131" s="385"/>
      <c r="F131" s="386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4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4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4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84">
        <v>1</v>
      </c>
      <c r="B171" s="385"/>
      <c r="C171" s="385"/>
      <c r="D171" s="385"/>
      <c r="E171" s="385"/>
      <c r="F171" s="386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87">
        <v>1</v>
      </c>
      <c r="B208" s="385"/>
      <c r="C208" s="385"/>
      <c r="D208" s="385"/>
      <c r="E208" s="385"/>
      <c r="F208" s="386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6.4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87">
        <v>1</v>
      </c>
      <c r="B247" s="385"/>
      <c r="C247" s="385"/>
      <c r="D247" s="385"/>
      <c r="E247" s="385"/>
      <c r="F247" s="386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6.4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4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4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6.4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6.4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6.4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87">
        <v>1</v>
      </c>
      <c r="B288" s="385"/>
      <c r="C288" s="385"/>
      <c r="D288" s="385"/>
      <c r="E288" s="385"/>
      <c r="F288" s="386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4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4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4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4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87">
        <v>1</v>
      </c>
      <c r="B330" s="385"/>
      <c r="C330" s="385"/>
      <c r="D330" s="385"/>
      <c r="E330" s="385"/>
      <c r="F330" s="386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4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4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4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600000000000001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88" t="s">
        <v>133</v>
      </c>
      <c r="L348" s="388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6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6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600000000000001">
      <c r="A351" s="160"/>
      <c r="B351" s="5"/>
      <c r="C351" s="5"/>
      <c r="D351" s="389" t="s">
        <v>175</v>
      </c>
      <c r="E351" s="390"/>
      <c r="F351" s="390"/>
      <c r="G351" s="390"/>
      <c r="H351" s="241"/>
      <c r="I351" s="186" t="s">
        <v>132</v>
      </c>
      <c r="J351" s="5"/>
      <c r="K351" s="388" t="s">
        <v>133</v>
      </c>
      <c r="L351" s="388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7F55EFFD-583C-4959-894D-F0F85A7F7DF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23F461F3-CB09-4668-8748-D953C6FD6A8B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97D3C751-02A2-4096-AFCD-C45C2695113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" customWidth="1"/>
    <col min="7" max="7" width="34.33203125" style="1" customWidth="1"/>
    <col min="8" max="8" width="4.6640625" style="1" customWidth="1"/>
    <col min="9" max="9" width="9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6384" width="9.10937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21"/>
      <c r="H6" s="422"/>
      <c r="I6" s="422"/>
      <c r="J6" s="422"/>
      <c r="K6" s="422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6" t="s">
        <v>173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7" t="s">
        <v>161</v>
      </c>
      <c r="H8" s="427"/>
      <c r="I8" s="427"/>
      <c r="J8" s="427"/>
      <c r="K8" s="427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5" t="s">
        <v>163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26" t="s">
        <v>164</v>
      </c>
      <c r="H10" s="426"/>
      <c r="I10" s="426"/>
      <c r="J10" s="426"/>
      <c r="K10" s="42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28" t="s">
        <v>162</v>
      </c>
      <c r="H11" s="428"/>
      <c r="I11" s="428"/>
      <c r="J11" s="428"/>
      <c r="K11" s="42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25" t="s">
        <v>5</v>
      </c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26" t="s">
        <v>165</v>
      </c>
      <c r="H15" s="426"/>
      <c r="I15" s="426"/>
      <c r="J15" s="426"/>
      <c r="K15" s="426"/>
      <c r="M15" s="3"/>
      <c r="N15" s="3"/>
      <c r="O15" s="3"/>
      <c r="P15" s="3"/>
    </row>
    <row r="16" spans="1:36" ht="11.25" customHeight="1">
      <c r="G16" s="419" t="s">
        <v>166</v>
      </c>
      <c r="H16" s="419"/>
      <c r="I16" s="419"/>
      <c r="J16" s="419"/>
      <c r="K16" s="419"/>
      <c r="M16" s="3"/>
      <c r="N16" s="3"/>
      <c r="O16" s="3"/>
      <c r="P16" s="3"/>
    </row>
    <row r="17" spans="1:17">
      <c r="A17" s="5"/>
      <c r="B17" s="169"/>
      <c r="C17" s="169"/>
      <c r="D17" s="169"/>
      <c r="E17" s="403"/>
      <c r="F17" s="403"/>
      <c r="G17" s="403"/>
      <c r="H17" s="403"/>
      <c r="I17" s="403"/>
      <c r="J17" s="403"/>
      <c r="K17" s="403"/>
      <c r="L17" s="169"/>
      <c r="M17" s="3"/>
      <c r="N17" s="3"/>
      <c r="O17" s="3"/>
      <c r="P17" s="3"/>
    </row>
    <row r="18" spans="1:17" ht="12" customHeight="1">
      <c r="A18" s="391" t="s">
        <v>177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29"/>
      <c r="D22" s="431"/>
      <c r="E22" s="431"/>
      <c r="F22" s="431"/>
      <c r="G22" s="431"/>
      <c r="H22" s="431"/>
      <c r="I22" s="431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20" t="s">
        <v>7</v>
      </c>
      <c r="H25" s="420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08" t="s">
        <v>2</v>
      </c>
      <c r="B27" s="409"/>
      <c r="C27" s="410"/>
      <c r="D27" s="410"/>
      <c r="E27" s="410"/>
      <c r="F27" s="410"/>
      <c r="G27" s="413" t="s">
        <v>3</v>
      </c>
      <c r="H27" s="415" t="s">
        <v>143</v>
      </c>
      <c r="I27" s="417" t="s">
        <v>147</v>
      </c>
      <c r="J27" s="418"/>
      <c r="K27" s="400" t="s">
        <v>144</v>
      </c>
      <c r="L27" s="398" t="s">
        <v>168</v>
      </c>
      <c r="M27" s="105"/>
      <c r="N27" s="3"/>
      <c r="O27" s="3"/>
      <c r="P27" s="3"/>
    </row>
    <row r="28" spans="1:17" ht="46.5" customHeight="1">
      <c r="A28" s="411"/>
      <c r="B28" s="412"/>
      <c r="C28" s="412"/>
      <c r="D28" s="412"/>
      <c r="E28" s="412"/>
      <c r="F28" s="412"/>
      <c r="G28" s="414"/>
      <c r="H28" s="416"/>
      <c r="I28" s="182" t="s">
        <v>142</v>
      </c>
      <c r="J28" s="183" t="s">
        <v>141</v>
      </c>
      <c r="K28" s="401"/>
      <c r="L28" s="399"/>
      <c r="M28" s="3"/>
      <c r="N28" s="3"/>
      <c r="O28" s="3"/>
      <c r="P28" s="3"/>
      <c r="Q28" s="3"/>
    </row>
    <row r="29" spans="1:17" ht="11.25" customHeight="1">
      <c r="A29" s="392" t="s">
        <v>139</v>
      </c>
      <c r="B29" s="393"/>
      <c r="C29" s="393"/>
      <c r="D29" s="393"/>
      <c r="E29" s="393"/>
      <c r="F29" s="39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84">
        <v>1</v>
      </c>
      <c r="B53" s="385"/>
      <c r="C53" s="385"/>
      <c r="D53" s="385"/>
      <c r="E53" s="385"/>
      <c r="F53" s="386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6.4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6.4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95">
        <v>1</v>
      </c>
      <c r="B90" s="396"/>
      <c r="C90" s="396"/>
      <c r="D90" s="396"/>
      <c r="E90" s="396"/>
      <c r="F90" s="397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6.4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6.4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6.4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6.4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6.4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6.4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87">
        <v>1</v>
      </c>
      <c r="B135" s="385"/>
      <c r="C135" s="385"/>
      <c r="D135" s="385"/>
      <c r="E135" s="385"/>
      <c r="F135" s="386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6.4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6.4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6.4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0.399999999999999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0.399999999999999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0.399999999999999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0.399999999999999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6.4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6.4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6.4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84">
        <v>1</v>
      </c>
      <c r="B179" s="385"/>
      <c r="C179" s="385"/>
      <c r="D179" s="385"/>
      <c r="E179" s="385"/>
      <c r="F179" s="386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87">
        <v>1</v>
      </c>
      <c r="B217" s="385"/>
      <c r="C217" s="385"/>
      <c r="D217" s="385"/>
      <c r="E217" s="385"/>
      <c r="F217" s="386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87">
        <v>1</v>
      </c>
      <c r="B264" s="385"/>
      <c r="C264" s="385"/>
      <c r="D264" s="385"/>
      <c r="E264" s="385"/>
      <c r="F264" s="386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6.4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6.4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0.399999999999999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0.399999999999999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0.399999999999999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6.4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6.4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0.399999999999999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6.4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6.4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6.4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6.4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6.4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0.399999999999999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87">
        <v>1</v>
      </c>
      <c r="B310" s="385"/>
      <c r="C310" s="385"/>
      <c r="D310" s="385"/>
      <c r="E310" s="385"/>
      <c r="F310" s="386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6.4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0.399999999999999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0.399999999999999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6.4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0.399999999999999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6.4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6.4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6.4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6.4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87">
        <v>1</v>
      </c>
      <c r="B363" s="385"/>
      <c r="C363" s="385"/>
      <c r="D363" s="385"/>
      <c r="E363" s="385"/>
      <c r="F363" s="386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0.399999999999999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0.399999999999999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0.399999999999999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6.4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6.4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6.4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600000000000001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388" t="s">
        <v>133</v>
      </c>
      <c r="L385" s="388"/>
      <c r="M385" s="3"/>
      <c r="N385" s="3"/>
      <c r="O385" s="3"/>
      <c r="P385" s="3"/>
      <c r="Q385" s="3"/>
    </row>
    <row r="386" spans="1:17" ht="15.6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6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600000000000001">
      <c r="A388" s="160"/>
      <c r="B388" s="5"/>
      <c r="C388" s="5"/>
      <c r="D388" s="389" t="s">
        <v>175</v>
      </c>
      <c r="E388" s="390"/>
      <c r="F388" s="390"/>
      <c r="G388" s="390"/>
      <c r="H388" s="241"/>
      <c r="I388" s="186" t="s">
        <v>132</v>
      </c>
      <c r="J388" s="5"/>
      <c r="K388" s="388" t="s">
        <v>133</v>
      </c>
      <c r="L388" s="388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7F55EFFD-583C-4959-894D-F0F85A7F7DF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23F461F3-CB09-4668-8748-D953C6FD6A8B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97D3C751-02A2-4096-AFCD-C45C2695113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3"/>
  <sheetViews>
    <sheetView showZeros="0" tabSelected="1" zoomScaleNormal="100" zoomScaleSheetLayoutView="120" workbookViewId="0">
      <selection activeCell="R37" sqref="R37"/>
    </sheetView>
  </sheetViews>
  <sheetFormatPr defaultColWidth="9.109375" defaultRowHeight="13.2"/>
  <cols>
    <col min="1" max="4" width="2" style="1" customWidth="1"/>
    <col min="5" max="5" width="2.109375" style="1" customWidth="1"/>
    <col min="6" max="6" width="3.5546875" style="296" customWidth="1"/>
    <col min="7" max="7" width="34.33203125" style="1" customWidth="1"/>
    <col min="8" max="8" width="4.6640625" style="1" customWidth="1"/>
    <col min="9" max="9" width="9.5546875" style="1" customWidth="1"/>
    <col min="10" max="10" width="11.6640625" style="1" customWidth="1"/>
    <col min="11" max="11" width="12.44140625" style="1" customWidth="1"/>
    <col min="12" max="12" width="10.109375" style="1" customWidth="1"/>
    <col min="13" max="13" width="0.109375" style="1" hidden="1" customWidth="1"/>
    <col min="14" max="14" width="6.109375" style="1" hidden="1" customWidth="1"/>
    <col min="15" max="15" width="8.88671875" style="1" hidden="1" customWidth="1"/>
    <col min="16" max="16" width="9.109375" style="1" hidden="1" customWidth="1"/>
    <col min="17" max="17" width="11.33203125" style="1" bestFit="1" customWidth="1"/>
    <col min="18" max="18" width="34.44140625" style="1" customWidth="1"/>
    <col min="19" max="20" width="9.109375" style="1"/>
    <col min="21" max="21" width="10.33203125" style="1" customWidth="1"/>
    <col min="22" max="16384" width="9.10937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748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 t="s">
        <v>749</v>
      </c>
      <c r="H6" s="245"/>
      <c r="I6" s="245"/>
      <c r="J6" s="363"/>
      <c r="K6" s="363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6" t="s">
        <v>173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27" t="s">
        <v>161</v>
      </c>
      <c r="H8" s="427"/>
      <c r="I8" s="427"/>
      <c r="J8" s="427"/>
      <c r="K8" s="427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5" t="s">
        <v>756</v>
      </c>
      <c r="B9" s="425"/>
      <c r="C9" s="425"/>
      <c r="D9" s="425"/>
      <c r="E9" s="425"/>
      <c r="F9" s="425"/>
      <c r="G9" s="425"/>
      <c r="H9" s="425"/>
      <c r="I9" s="425"/>
      <c r="J9" s="425"/>
      <c r="K9" s="425"/>
      <c r="L9" s="425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26" t="s">
        <v>164</v>
      </c>
      <c r="H10" s="426"/>
      <c r="I10" s="426"/>
      <c r="J10" s="426"/>
      <c r="K10" s="426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28" t="s">
        <v>162</v>
      </c>
      <c r="H11" s="428"/>
      <c r="I11" s="428"/>
      <c r="J11" s="428"/>
      <c r="K11" s="42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25" t="s">
        <v>5</v>
      </c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26" t="s">
        <v>757</v>
      </c>
      <c r="H15" s="426"/>
      <c r="I15" s="426"/>
      <c r="J15" s="426"/>
      <c r="K15" s="426"/>
      <c r="M15" s="3"/>
      <c r="N15" s="3"/>
      <c r="O15" s="3"/>
      <c r="P15" s="3"/>
    </row>
    <row r="16" spans="1:36" ht="11.25" customHeight="1">
      <c r="G16" s="419" t="s">
        <v>166</v>
      </c>
      <c r="H16" s="419"/>
      <c r="I16" s="419"/>
      <c r="J16" s="419"/>
      <c r="K16" s="419"/>
      <c r="M16" s="3"/>
      <c r="N16" s="3"/>
      <c r="O16" s="3"/>
      <c r="P16" s="3"/>
    </row>
    <row r="17" spans="1:22">
      <c r="A17" s="297"/>
      <c r="B17" s="299"/>
      <c r="C17" s="299"/>
      <c r="D17" s="299"/>
      <c r="E17" s="366" t="s">
        <v>750</v>
      </c>
      <c r="F17" s="366"/>
      <c r="G17" s="366"/>
      <c r="H17" s="366"/>
      <c r="I17" s="366"/>
      <c r="J17" s="366"/>
      <c r="K17" s="366"/>
      <c r="L17" s="299"/>
      <c r="M17" s="3"/>
      <c r="N17" s="3"/>
      <c r="O17" s="3"/>
      <c r="P17" s="3"/>
    </row>
    <row r="18" spans="1:22" ht="12" customHeight="1">
      <c r="A18" s="391" t="s">
        <v>177</v>
      </c>
      <c r="B18" s="391"/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104"/>
      <c r="N18" s="3"/>
      <c r="O18" s="3"/>
      <c r="P18" s="3"/>
    </row>
    <row r="19" spans="1:22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22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22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22" ht="12.75" customHeight="1">
      <c r="A22" s="3"/>
      <c r="B22" s="3"/>
      <c r="C22" s="429"/>
      <c r="D22" s="431"/>
      <c r="E22" s="431"/>
      <c r="F22" s="431"/>
      <c r="G22" s="431"/>
      <c r="H22" s="431"/>
      <c r="I22" s="431"/>
      <c r="J22" s="4"/>
      <c r="K22" s="177" t="s">
        <v>1</v>
      </c>
      <c r="L22" s="16"/>
      <c r="M22" s="104"/>
      <c r="N22" s="3"/>
      <c r="O22" s="3"/>
      <c r="P22" s="3"/>
    </row>
    <row r="23" spans="1:22" ht="12" customHeight="1">
      <c r="A23" s="3"/>
      <c r="B23" s="3"/>
      <c r="C23" s="297"/>
      <c r="D23" s="4"/>
      <c r="E23" s="4"/>
      <c r="F23" s="4"/>
      <c r="G23" s="244"/>
      <c r="H23" s="232"/>
      <c r="I23" s="4"/>
      <c r="J23" s="295" t="s">
        <v>6</v>
      </c>
      <c r="K23" s="230">
        <v>9</v>
      </c>
      <c r="L23" s="15">
        <v>1</v>
      </c>
      <c r="M23" s="104"/>
      <c r="N23" s="3"/>
      <c r="O23" s="3"/>
      <c r="P23" s="3"/>
    </row>
    <row r="24" spans="1:22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 t="s">
        <v>753</v>
      </c>
      <c r="J24" s="231"/>
      <c r="K24" s="15"/>
      <c r="L24" s="15"/>
      <c r="M24" s="104"/>
      <c r="N24" s="3"/>
      <c r="O24" s="3"/>
      <c r="P24" s="3"/>
    </row>
    <row r="25" spans="1:22" ht="13.5" customHeight="1">
      <c r="A25" s="3"/>
      <c r="B25" s="3"/>
      <c r="C25" s="297"/>
      <c r="D25" s="4"/>
      <c r="E25" s="4"/>
      <c r="F25" s="4"/>
      <c r="G25" s="420" t="s">
        <v>7</v>
      </c>
      <c r="H25" s="420"/>
      <c r="I25" s="233"/>
      <c r="J25" s="235"/>
      <c r="K25" s="15"/>
      <c r="L25" s="15"/>
      <c r="M25" s="104"/>
      <c r="N25" s="3"/>
      <c r="O25" s="3"/>
      <c r="P25" s="3"/>
    </row>
    <row r="26" spans="1:22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22" ht="24" customHeight="1">
      <c r="A27" s="434" t="s">
        <v>2</v>
      </c>
      <c r="B27" s="410"/>
      <c r="C27" s="410"/>
      <c r="D27" s="410"/>
      <c r="E27" s="410"/>
      <c r="F27" s="410"/>
      <c r="G27" s="413" t="s">
        <v>3</v>
      </c>
      <c r="H27" s="415" t="s">
        <v>143</v>
      </c>
      <c r="I27" s="417" t="s">
        <v>147</v>
      </c>
      <c r="J27" s="418"/>
      <c r="K27" s="400" t="s">
        <v>144</v>
      </c>
      <c r="L27" s="398" t="s">
        <v>168</v>
      </c>
      <c r="M27" s="105"/>
      <c r="N27" s="3"/>
      <c r="O27" s="3"/>
      <c r="P27" s="3"/>
    </row>
    <row r="28" spans="1:22" ht="46.5" customHeight="1">
      <c r="A28" s="411"/>
      <c r="B28" s="412"/>
      <c r="C28" s="412"/>
      <c r="D28" s="412"/>
      <c r="E28" s="412"/>
      <c r="F28" s="412"/>
      <c r="G28" s="414"/>
      <c r="H28" s="416"/>
      <c r="I28" s="182" t="s">
        <v>142</v>
      </c>
      <c r="J28" s="183" t="s">
        <v>141</v>
      </c>
      <c r="K28" s="401"/>
      <c r="L28" s="399"/>
      <c r="M28" s="3"/>
      <c r="N28" s="3"/>
      <c r="O28" s="3"/>
      <c r="P28" s="3"/>
      <c r="Q28" s="3"/>
    </row>
    <row r="29" spans="1:22" ht="11.25" customHeight="1">
      <c r="A29" s="392" t="s">
        <v>139</v>
      </c>
      <c r="B29" s="393"/>
      <c r="C29" s="393"/>
      <c r="D29" s="393"/>
      <c r="E29" s="393"/>
      <c r="F29" s="394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22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110">
        <f>SUM(I31+I42+I61+I82+I89+I109+I131+I150+I160)</f>
        <v>1042770</v>
      </c>
      <c r="J30" s="110">
        <f>SUM(J31+J42+J61+J82+J89+J109+J131+J150+J160)</f>
        <v>268390</v>
      </c>
      <c r="K30" s="370">
        <f>SUM(K31+K42+K61+K82+K89+K109+K131+K150+K160)</f>
        <v>255635.41</v>
      </c>
      <c r="L30" s="371">
        <f>SUM(L31+L42+L61+L82+L89+L109+L131+L150+L160)</f>
        <v>255635.41</v>
      </c>
      <c r="M30" s="96"/>
      <c r="N30" s="96"/>
      <c r="O30" s="96"/>
      <c r="P30" s="96"/>
      <c r="Q30" s="96"/>
      <c r="S30" s="368"/>
      <c r="T30" s="368"/>
      <c r="U30" s="368"/>
      <c r="V30" s="368"/>
    </row>
    <row r="31" spans="1:22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110">
        <f>SUM(I32+I38)</f>
        <v>933320</v>
      </c>
      <c r="J31" s="110">
        <f>SUM(J32+J38)</f>
        <v>247590</v>
      </c>
      <c r="K31" s="372">
        <f>SUM(K32+K38)</f>
        <v>240224.87</v>
      </c>
      <c r="L31" s="373">
        <f>SUM(L32+L38)</f>
        <v>240224.87</v>
      </c>
      <c r="M31" s="3"/>
      <c r="N31" s="3"/>
      <c r="O31" s="3"/>
      <c r="P31" s="3"/>
      <c r="Q31" s="3"/>
    </row>
    <row r="32" spans="1:22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127">
        <f>SUM(I33)</f>
        <v>921860</v>
      </c>
      <c r="J32" s="127">
        <f t="shared" ref="J32:L34" si="0">SUM(J33)</f>
        <v>244000</v>
      </c>
      <c r="K32" s="374">
        <f t="shared" si="0"/>
        <v>236731.86</v>
      </c>
      <c r="L32" s="375">
        <f t="shared" si="0"/>
        <v>236731.86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110">
        <f>SUM(I34+I36)</f>
        <v>921860</v>
      </c>
      <c r="J33" s="110">
        <f t="shared" si="0"/>
        <v>244000</v>
      </c>
      <c r="K33" s="371">
        <f t="shared" si="0"/>
        <v>236731.86</v>
      </c>
      <c r="L33" s="371">
        <f t="shared" si="0"/>
        <v>236731.86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129">
        <f>SUM(I35)</f>
        <v>921860</v>
      </c>
      <c r="J34" s="129">
        <f t="shared" si="0"/>
        <v>244000</v>
      </c>
      <c r="K34" s="374">
        <f t="shared" si="0"/>
        <v>236731.86</v>
      </c>
      <c r="L34" s="374">
        <f t="shared" si="0"/>
        <v>236731.86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114">
        <v>921860</v>
      </c>
      <c r="J35" s="116">
        <v>244000</v>
      </c>
      <c r="K35" s="376">
        <v>236731.86</v>
      </c>
      <c r="L35" s="376">
        <f>SUM(K35)</f>
        <v>236731.86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129">
        <f>I37</f>
        <v>0</v>
      </c>
      <c r="J36" s="129">
        <f t="shared" ref="J36:L36" si="1">J37</f>
        <v>0</v>
      </c>
      <c r="K36" s="374">
        <f>K37</f>
        <v>0</v>
      </c>
      <c r="L36" s="374">
        <f t="shared" si="1"/>
        <v>0</v>
      </c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116"/>
      <c r="J37" s="117"/>
      <c r="K37" s="376"/>
      <c r="L37" s="377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129">
        <f>I39</f>
        <v>11460</v>
      </c>
      <c r="J38" s="127">
        <f t="shared" ref="J38:L39" si="2">J39</f>
        <v>3590</v>
      </c>
      <c r="K38" s="374">
        <f t="shared" si="2"/>
        <v>3493.01</v>
      </c>
      <c r="L38" s="375">
        <f t="shared" si="2"/>
        <v>3493.01</v>
      </c>
      <c r="M38" s="3"/>
      <c r="N38" s="3"/>
      <c r="O38" s="3"/>
      <c r="P38" s="3"/>
      <c r="Q38" s="350"/>
      <c r="R38" s="350"/>
    </row>
    <row r="39" spans="1:19" ht="15.6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129">
        <f>I40</f>
        <v>11460</v>
      </c>
      <c r="J39" s="127">
        <f t="shared" si="2"/>
        <v>3590</v>
      </c>
      <c r="K39" s="375">
        <f t="shared" si="2"/>
        <v>3493.01</v>
      </c>
      <c r="L39" s="375">
        <f t="shared" si="2"/>
        <v>3493.01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127">
        <f>I41</f>
        <v>11460</v>
      </c>
      <c r="J40" s="127">
        <f>J41</f>
        <v>3590</v>
      </c>
      <c r="K40" s="375">
        <f>K41</f>
        <v>3493.01</v>
      </c>
      <c r="L40" s="375">
        <f>L41</f>
        <v>3493.01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117">
        <v>11460</v>
      </c>
      <c r="J41" s="116">
        <v>3590</v>
      </c>
      <c r="K41" s="376">
        <v>3493.01</v>
      </c>
      <c r="L41" s="376">
        <f>SUM(K41)</f>
        <v>3493.01</v>
      </c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729</v>
      </c>
      <c r="H42" s="195">
        <v>13</v>
      </c>
      <c r="I42" s="118">
        <f>I43</f>
        <v>105950</v>
      </c>
      <c r="J42" s="119">
        <f t="shared" ref="J42:L44" si="3">J43</f>
        <v>19100</v>
      </c>
      <c r="K42" s="378">
        <f t="shared" si="3"/>
        <v>14284.530000000002</v>
      </c>
      <c r="L42" s="378">
        <f t="shared" si="3"/>
        <v>14284.530000000002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729</v>
      </c>
      <c r="H43" s="195">
        <v>14</v>
      </c>
      <c r="I43" s="127">
        <f>I44</f>
        <v>105950</v>
      </c>
      <c r="J43" s="129">
        <f t="shared" si="3"/>
        <v>19100</v>
      </c>
      <c r="K43" s="375">
        <f t="shared" si="3"/>
        <v>14284.530000000002</v>
      </c>
      <c r="L43" s="374">
        <f t="shared" si="3"/>
        <v>14284.530000000002</v>
      </c>
      <c r="M43" s="3"/>
      <c r="N43" s="3"/>
      <c r="O43" s="3"/>
      <c r="P43" s="3"/>
      <c r="Q43" s="350"/>
      <c r="R43"/>
      <c r="S43" s="350"/>
    </row>
    <row r="44" spans="1:19" ht="15.6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729</v>
      </c>
      <c r="H44" s="195">
        <v>15</v>
      </c>
      <c r="I44" s="127">
        <f>I45</f>
        <v>105950</v>
      </c>
      <c r="J44" s="129">
        <f t="shared" si="3"/>
        <v>19100</v>
      </c>
      <c r="K44" s="379">
        <f t="shared" si="3"/>
        <v>14284.530000000002</v>
      </c>
      <c r="L44" s="379">
        <f t="shared" si="3"/>
        <v>14284.530000000002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729</v>
      </c>
      <c r="H45" s="195">
        <v>16</v>
      </c>
      <c r="I45" s="149">
        <f>SUM(I46:I60)</f>
        <v>105950</v>
      </c>
      <c r="J45" s="149">
        <f>SUM(J46:J60)</f>
        <v>19100</v>
      </c>
      <c r="K45" s="380">
        <f>SUM(K46:K60)</f>
        <v>14284.530000000002</v>
      </c>
      <c r="L45" s="380">
        <f>SUM(L46:L60)</f>
        <v>14284.530000000002</v>
      </c>
      <c r="M45" s="3"/>
      <c r="N45" s="3"/>
      <c r="O45" s="3"/>
      <c r="P45" s="3"/>
      <c r="Q45" s="350"/>
      <c r="R45" s="350"/>
      <c r="S45"/>
    </row>
    <row r="46" spans="1:19" ht="15.6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116">
        <v>30300</v>
      </c>
      <c r="J46" s="116">
        <v>550</v>
      </c>
      <c r="K46" s="376">
        <v>26.35</v>
      </c>
      <c r="L46" s="376">
        <f>SUM(K46)</f>
        <v>26.35</v>
      </c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730</v>
      </c>
      <c r="H47" s="195">
        <v>18</v>
      </c>
      <c r="I47" s="116">
        <v>480</v>
      </c>
      <c r="J47" s="116"/>
      <c r="K47" s="376"/>
      <c r="L47" s="376">
        <f>SUM(K47)</f>
        <v>0</v>
      </c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731</v>
      </c>
      <c r="H48" s="195">
        <v>19</v>
      </c>
      <c r="I48" s="116">
        <v>2330</v>
      </c>
      <c r="J48" s="116">
        <v>150</v>
      </c>
      <c r="K48" s="376">
        <v>102.48</v>
      </c>
      <c r="L48" s="376">
        <f>SUM(K48)</f>
        <v>102.48</v>
      </c>
      <c r="M48" s="3"/>
      <c r="N48" s="3"/>
      <c r="O48" s="3"/>
      <c r="P48" s="3"/>
      <c r="Q48" s="350"/>
      <c r="R48" s="350"/>
      <c r="S48"/>
    </row>
    <row r="49" spans="1:21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116">
        <v>4200</v>
      </c>
      <c r="J49" s="116">
        <v>50</v>
      </c>
      <c r="K49" s="376">
        <v>39.4</v>
      </c>
      <c r="L49" s="376">
        <f>SUM(K49)</f>
        <v>39.4</v>
      </c>
      <c r="M49" s="3"/>
      <c r="N49" s="3"/>
      <c r="O49" s="3"/>
      <c r="P49" s="3"/>
      <c r="Q49" s="350"/>
      <c r="R49" s="350"/>
      <c r="S49"/>
    </row>
    <row r="50" spans="1:21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732</v>
      </c>
      <c r="H50" s="195">
        <v>21</v>
      </c>
      <c r="I50" s="116"/>
      <c r="J50" s="116"/>
      <c r="K50" s="376"/>
      <c r="L50" s="376">
        <f>SUM(K50)</f>
        <v>0</v>
      </c>
      <c r="M50" s="3"/>
      <c r="N50" s="3"/>
      <c r="O50" s="3"/>
      <c r="P50" s="3"/>
      <c r="Q50" s="350"/>
      <c r="R50" s="350"/>
      <c r="S50"/>
    </row>
    <row r="51" spans="1:21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117"/>
      <c r="J51" s="116"/>
      <c r="K51" s="376"/>
      <c r="L51" s="376"/>
      <c r="M51" s="3"/>
      <c r="N51" s="3"/>
      <c r="O51" s="3"/>
      <c r="P51" s="3"/>
      <c r="Q51" s="350"/>
      <c r="R51" s="350"/>
      <c r="S51"/>
    </row>
    <row r="52" spans="1:21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121"/>
      <c r="J52" s="116"/>
      <c r="K52" s="376"/>
      <c r="L52" s="376"/>
      <c r="M52" s="3"/>
      <c r="N52" s="3"/>
      <c r="O52" s="3"/>
      <c r="P52" s="3"/>
      <c r="Q52" s="350"/>
      <c r="R52" s="350"/>
      <c r="S52"/>
    </row>
    <row r="53" spans="1:21" ht="26.4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117"/>
      <c r="J53" s="117"/>
      <c r="K53" s="377"/>
      <c r="L53" s="377"/>
      <c r="M53" s="3"/>
      <c r="N53" s="3"/>
      <c r="O53" s="3"/>
      <c r="P53" s="3"/>
      <c r="Q53" s="350"/>
      <c r="R53" s="350"/>
      <c r="S53"/>
    </row>
    <row r="54" spans="1:21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733</v>
      </c>
      <c r="H54" s="195">
        <v>25</v>
      </c>
      <c r="I54" s="117">
        <v>1500</v>
      </c>
      <c r="J54" s="116"/>
      <c r="K54" s="376"/>
      <c r="L54" s="376">
        <f>SUM(K54)</f>
        <v>0</v>
      </c>
      <c r="M54" s="3"/>
      <c r="N54" s="3"/>
      <c r="O54" s="3"/>
      <c r="P54" s="3"/>
      <c r="Q54" s="350"/>
      <c r="R54" s="350"/>
      <c r="S54"/>
      <c r="U54" s="369"/>
    </row>
    <row r="55" spans="1:21" ht="15.6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117">
        <v>4530</v>
      </c>
      <c r="J55" s="116">
        <v>1150</v>
      </c>
      <c r="K55" s="376">
        <v>70</v>
      </c>
      <c r="L55" s="376">
        <f>SUM(K55)</f>
        <v>70</v>
      </c>
      <c r="M55" s="3"/>
      <c r="N55" s="3"/>
      <c r="O55" s="3"/>
      <c r="P55" s="3"/>
      <c r="Q55" s="350"/>
      <c r="R55" s="350"/>
      <c r="S55"/>
      <c r="U55" s="369"/>
    </row>
    <row r="56" spans="1:21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117"/>
      <c r="J56" s="117"/>
      <c r="K56" s="377"/>
      <c r="L56" s="377"/>
      <c r="M56" s="3"/>
      <c r="N56" s="3"/>
      <c r="O56" s="3"/>
      <c r="P56" s="3"/>
      <c r="Q56" s="350"/>
      <c r="R56" s="350"/>
      <c r="S56"/>
    </row>
    <row r="57" spans="1:21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117">
        <v>28000</v>
      </c>
      <c r="J57" s="116">
        <v>9000</v>
      </c>
      <c r="K57" s="376">
        <v>8133.81</v>
      </c>
      <c r="L57" s="376">
        <f>SUM(K57)</f>
        <v>8133.81</v>
      </c>
      <c r="M57" s="3"/>
      <c r="N57" s="3"/>
      <c r="O57" s="3"/>
      <c r="P57" s="3"/>
      <c r="Q57" s="350"/>
      <c r="R57" s="350"/>
      <c r="S57"/>
    </row>
    <row r="58" spans="1:21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117">
        <v>3340</v>
      </c>
      <c r="J58" s="116">
        <v>1000</v>
      </c>
      <c r="K58" s="376">
        <v>956.6</v>
      </c>
      <c r="L58" s="376">
        <f>SUM(K58)</f>
        <v>956.6</v>
      </c>
      <c r="M58" s="3"/>
      <c r="N58" s="3"/>
      <c r="O58" s="3"/>
      <c r="P58" s="3"/>
      <c r="Q58" s="350"/>
      <c r="R58" s="350"/>
      <c r="S58"/>
      <c r="U58" s="369"/>
    </row>
    <row r="59" spans="1:21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117"/>
      <c r="J59" s="116"/>
      <c r="K59" s="376"/>
      <c r="L59" s="376"/>
      <c r="M59" s="3"/>
      <c r="N59" s="3"/>
      <c r="O59" s="3"/>
      <c r="P59" s="3"/>
      <c r="Q59" s="350"/>
      <c r="R59" s="350"/>
      <c r="S59"/>
    </row>
    <row r="60" spans="1:21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117">
        <v>31270</v>
      </c>
      <c r="J60" s="116">
        <v>7200</v>
      </c>
      <c r="K60" s="376">
        <v>4955.8900000000003</v>
      </c>
      <c r="L60" s="376">
        <f>SUM(K60)</f>
        <v>4955.8900000000003</v>
      </c>
      <c r="M60" s="3"/>
      <c r="N60" s="3"/>
      <c r="O60" s="3"/>
      <c r="P60" s="3"/>
      <c r="Q60" s="350"/>
      <c r="R60" s="350"/>
      <c r="S60"/>
    </row>
    <row r="61" spans="1:21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123">
        <f>I62</f>
        <v>0</v>
      </c>
      <c r="J61" s="123">
        <f t="shared" ref="J61:L61" si="4">J62</f>
        <v>0</v>
      </c>
      <c r="K61" s="123">
        <f t="shared" si="4"/>
        <v>0</v>
      </c>
      <c r="L61" s="123">
        <f t="shared" si="4"/>
        <v>0</v>
      </c>
      <c r="M61" s="3"/>
      <c r="N61" s="3"/>
      <c r="O61" s="3"/>
      <c r="P61" s="3"/>
      <c r="Q61" s="3"/>
    </row>
    <row r="62" spans="1:21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127">
        <f>SUM(I63+I68+I73)</f>
        <v>0</v>
      </c>
      <c r="J62" s="128">
        <f>SUM(J63+J68+J73)</f>
        <v>0</v>
      </c>
      <c r="K62" s="129">
        <f>SUM(K63+K68+K73)</f>
        <v>0</v>
      </c>
      <c r="L62" s="127">
        <f>SUM(L63+L68+L73)</f>
        <v>0</v>
      </c>
      <c r="M62" s="3"/>
      <c r="N62" s="3"/>
      <c r="O62" s="3"/>
      <c r="P62" s="3"/>
      <c r="Q62" s="350"/>
      <c r="R62"/>
      <c r="S62" s="350"/>
    </row>
    <row r="63" spans="1:21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127">
        <f>I64</f>
        <v>0</v>
      </c>
      <c r="J63" s="128">
        <f>J64</f>
        <v>0</v>
      </c>
      <c r="K63" s="129">
        <f>K64</f>
        <v>0</v>
      </c>
      <c r="L63" s="127">
        <f>L64</f>
        <v>0</v>
      </c>
      <c r="M63" s="3"/>
      <c r="N63" s="3"/>
      <c r="O63" s="3"/>
      <c r="P63" s="3"/>
      <c r="Q63" s="350"/>
      <c r="R63" s="350"/>
      <c r="S63"/>
    </row>
    <row r="64" spans="1:21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127">
        <f>SUM(I65:I67)</f>
        <v>0</v>
      </c>
      <c r="J64" s="128">
        <f>SUM(J65:J67)</f>
        <v>0</v>
      </c>
      <c r="K64" s="129">
        <f>SUM(K65:K67)</f>
        <v>0</v>
      </c>
      <c r="L64" s="127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117"/>
      <c r="J65" s="117"/>
      <c r="K65" s="117"/>
      <c r="L65" s="117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114"/>
      <c r="J66" s="114"/>
      <c r="K66" s="114"/>
      <c r="L66" s="114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120"/>
      <c r="J67" s="117"/>
      <c r="K67" s="117"/>
      <c r="L67" s="117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123">
        <f>I69</f>
        <v>0</v>
      </c>
      <c r="J68" s="124">
        <f>J69</f>
        <v>0</v>
      </c>
      <c r="K68" s="125">
        <f>K69</f>
        <v>0</v>
      </c>
      <c r="L68" s="125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148">
        <f>SUM(I70:I72)</f>
        <v>0</v>
      </c>
      <c r="J69" s="152">
        <f>SUM(J70:J72)</f>
        <v>0</v>
      </c>
      <c r="K69" s="153">
        <f>SUM(K70:K72)</f>
        <v>0</v>
      </c>
      <c r="L69" s="129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117"/>
      <c r="J70" s="117"/>
      <c r="K70" s="117"/>
      <c r="L70" s="117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117"/>
      <c r="J71" s="117"/>
      <c r="K71" s="117"/>
      <c r="L71" s="117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117"/>
      <c r="J72" s="117"/>
      <c r="K72" s="117"/>
      <c r="L72" s="117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127">
        <f>I74</f>
        <v>0</v>
      </c>
      <c r="J73" s="128">
        <f>J74</f>
        <v>0</v>
      </c>
      <c r="K73" s="129">
        <f>K74</f>
        <v>0</v>
      </c>
      <c r="L73" s="129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127">
        <f>SUM(I75:I77)</f>
        <v>0</v>
      </c>
      <c r="J74" s="128">
        <f>SUM(J75:J77)</f>
        <v>0</v>
      </c>
      <c r="K74" s="129">
        <f>SUM(K75:K77)</f>
        <v>0</v>
      </c>
      <c r="L74" s="129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114"/>
      <c r="J75" s="114"/>
      <c r="K75" s="114"/>
      <c r="L75" s="114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117"/>
      <c r="J76" s="117"/>
      <c r="K76" s="117"/>
      <c r="L76" s="117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126"/>
      <c r="J77" s="114"/>
      <c r="K77" s="114"/>
      <c r="L77" s="114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127">
        <f>I79</f>
        <v>0</v>
      </c>
      <c r="J78" s="127">
        <f t="shared" ref="J78:L78" si="5">J79</f>
        <v>0</v>
      </c>
      <c r="K78" s="127">
        <f t="shared" si="5"/>
        <v>0</v>
      </c>
      <c r="L78" s="127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127">
        <f>I80</f>
        <v>0</v>
      </c>
      <c r="J79" s="127">
        <f t="shared" ref="J79:L79" si="6">J80</f>
        <v>0</v>
      </c>
      <c r="K79" s="127">
        <f t="shared" si="6"/>
        <v>0</v>
      </c>
      <c r="L79" s="127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127">
        <f>SUM(I81)</f>
        <v>0</v>
      </c>
      <c r="J80" s="127">
        <f t="shared" ref="J80:L80" si="7">SUM(J81)</f>
        <v>0</v>
      </c>
      <c r="K80" s="127">
        <f t="shared" si="7"/>
        <v>0</v>
      </c>
      <c r="L80" s="127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117"/>
      <c r="J81" s="117"/>
      <c r="K81" s="117"/>
      <c r="L81" s="11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127">
        <f>I83</f>
        <v>0</v>
      </c>
      <c r="J82" s="128">
        <f t="shared" ref="J82:L84" si="8">J83</f>
        <v>0</v>
      </c>
      <c r="K82" s="129">
        <f t="shared" si="8"/>
        <v>0</v>
      </c>
      <c r="L82" s="129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127">
        <f>I84</f>
        <v>0</v>
      </c>
      <c r="J83" s="128">
        <f t="shared" si="8"/>
        <v>0</v>
      </c>
      <c r="K83" s="129">
        <f t="shared" si="8"/>
        <v>0</v>
      </c>
      <c r="L83" s="129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127">
        <f>I85</f>
        <v>0</v>
      </c>
      <c r="J84" s="128">
        <f t="shared" si="8"/>
        <v>0</v>
      </c>
      <c r="K84" s="129">
        <f t="shared" si="8"/>
        <v>0</v>
      </c>
      <c r="L84" s="129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127">
        <f>SUM(I86:I88)</f>
        <v>0</v>
      </c>
      <c r="J85" s="128">
        <f>SUM(J86:J88)</f>
        <v>0</v>
      </c>
      <c r="K85" s="129">
        <f>SUM(K86:K88)</f>
        <v>0</v>
      </c>
      <c r="L85" s="129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117"/>
      <c r="J86" s="117"/>
      <c r="K86" s="117"/>
      <c r="L86" s="11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120"/>
      <c r="J88" s="117"/>
      <c r="K88" s="117"/>
      <c r="L88" s="117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127">
        <f>SUM(I90+I95+I100)</f>
        <v>0</v>
      </c>
      <c r="J89" s="128">
        <f>SUM(J90+J95+J100)</f>
        <v>0</v>
      </c>
      <c r="K89" s="129">
        <f>SUM(K90+K95+K100)</f>
        <v>0</v>
      </c>
      <c r="L89" s="129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123">
        <f>I91</f>
        <v>0</v>
      </c>
      <c r="J90" s="124">
        <f t="shared" ref="J90:L91" si="9">J91</f>
        <v>0</v>
      </c>
      <c r="K90" s="125">
        <f t="shared" si="9"/>
        <v>0</v>
      </c>
      <c r="L90" s="125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127">
        <f>I92</f>
        <v>0</v>
      </c>
      <c r="J91" s="128">
        <f t="shared" si="9"/>
        <v>0</v>
      </c>
      <c r="K91" s="129">
        <f t="shared" si="9"/>
        <v>0</v>
      </c>
      <c r="L91" s="129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127">
        <f>SUM(I93:I94)</f>
        <v>0</v>
      </c>
      <c r="J92" s="128">
        <f>SUM(J93:J94)</f>
        <v>0</v>
      </c>
      <c r="K92" s="129">
        <f>SUM(K93:K94)</f>
        <v>0</v>
      </c>
      <c r="L92" s="129">
        <f>SUM(L93:L94)</f>
        <v>0</v>
      </c>
      <c r="M92" s="3"/>
      <c r="N92" s="3"/>
      <c r="O92" s="3"/>
      <c r="P92" s="3"/>
      <c r="Q92" s="3"/>
    </row>
    <row r="93" spans="1:17" ht="26.4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117"/>
      <c r="J93" s="117"/>
      <c r="K93" s="117"/>
      <c r="L93" s="11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117"/>
      <c r="J94" s="117"/>
      <c r="K94" s="117"/>
      <c r="L94" s="11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127">
        <f>I96</f>
        <v>0</v>
      </c>
      <c r="J95" s="128">
        <f t="shared" ref="J95:L96" si="10">J96</f>
        <v>0</v>
      </c>
      <c r="K95" s="129">
        <f t="shared" si="10"/>
        <v>0</v>
      </c>
      <c r="L95" s="127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127">
        <f>I97</f>
        <v>0</v>
      </c>
      <c r="J96" s="128">
        <f t="shared" si="10"/>
        <v>0</v>
      </c>
      <c r="K96" s="129">
        <f t="shared" si="10"/>
        <v>0</v>
      </c>
      <c r="L96" s="127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127">
        <f>SUM(I98:I99)</f>
        <v>0</v>
      </c>
      <c r="J97" s="128">
        <f>SUM(J98:J99)</f>
        <v>0</v>
      </c>
      <c r="K97" s="129">
        <f>SUM(K98:K99)</f>
        <v>0</v>
      </c>
      <c r="L97" s="127">
        <f>SUM(L98:L99)</f>
        <v>0</v>
      </c>
      <c r="M97" s="3"/>
      <c r="N97" s="3"/>
      <c r="O97" s="3"/>
      <c r="P97" s="3"/>
      <c r="Q97" s="3"/>
    </row>
    <row r="98" spans="1:17" ht="26.4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120"/>
      <c r="J98" s="117"/>
      <c r="K98" s="117"/>
      <c r="L98" s="11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117"/>
      <c r="J99" s="117"/>
      <c r="K99" s="117"/>
      <c r="L99" s="11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127">
        <f>I101</f>
        <v>0</v>
      </c>
      <c r="J100" s="128">
        <f t="shared" ref="J100:L101" si="11">J101</f>
        <v>0</v>
      </c>
      <c r="K100" s="129">
        <f t="shared" si="11"/>
        <v>0</v>
      </c>
      <c r="L100" s="127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127">
        <f>I102</f>
        <v>0</v>
      </c>
      <c r="J101" s="128">
        <f t="shared" si="11"/>
        <v>0</v>
      </c>
      <c r="K101" s="129">
        <f t="shared" si="11"/>
        <v>0</v>
      </c>
      <c r="L101" s="127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148">
        <f>SUM(I103:I104)</f>
        <v>0</v>
      </c>
      <c r="J102" s="152">
        <f>SUM(J103:J104)</f>
        <v>0</v>
      </c>
      <c r="K102" s="153">
        <f>SUM(K103:K104)</f>
        <v>0</v>
      </c>
      <c r="L102" s="148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117"/>
      <c r="J104" s="117"/>
      <c r="K104" s="117"/>
      <c r="L104" s="117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148">
        <f>I106</f>
        <v>0</v>
      </c>
      <c r="J105" s="148">
        <f t="shared" ref="J105:L105" si="12">J106</f>
        <v>0</v>
      </c>
      <c r="K105" s="148">
        <f t="shared" si="12"/>
        <v>0</v>
      </c>
      <c r="L105" s="148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148">
        <f>SUM(I107:I108)</f>
        <v>0</v>
      </c>
      <c r="J106" s="148">
        <f t="shared" ref="J106:L106" si="13">SUM(J107:J108)</f>
        <v>0</v>
      </c>
      <c r="K106" s="148">
        <f t="shared" si="13"/>
        <v>0</v>
      </c>
      <c r="L106" s="148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117"/>
      <c r="J108" s="117"/>
      <c r="K108" s="117"/>
      <c r="L108" s="11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148">
        <f>I111</f>
        <v>0</v>
      </c>
      <c r="J110" s="152">
        <f t="shared" ref="J110:L111" si="14">J111</f>
        <v>0</v>
      </c>
      <c r="K110" s="153">
        <f t="shared" si="14"/>
        <v>0</v>
      </c>
      <c r="L110" s="148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127">
        <f>I112</f>
        <v>0</v>
      </c>
      <c r="J111" s="128">
        <f t="shared" si="14"/>
        <v>0</v>
      </c>
      <c r="K111" s="129">
        <f t="shared" si="14"/>
        <v>0</v>
      </c>
      <c r="L111" s="127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120"/>
      <c r="J113" s="117"/>
      <c r="K113" s="117"/>
      <c r="L113" s="117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114"/>
      <c r="J114" s="114"/>
      <c r="K114" s="114"/>
      <c r="L114" s="114"/>
      <c r="M114" s="3"/>
      <c r="N114" s="3"/>
      <c r="O114" s="3"/>
      <c r="P114" s="3"/>
      <c r="Q114" s="3"/>
    </row>
    <row r="115" spans="1:17" ht="26.4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127">
        <f>I116</f>
        <v>0</v>
      </c>
      <c r="J115" s="128">
        <f t="shared" ref="J115:L117" si="15">J116</f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127">
        <f>I117</f>
        <v>0</v>
      </c>
      <c r="J116" s="128">
        <f t="shared" si="15"/>
        <v>0</v>
      </c>
      <c r="K116" s="129">
        <f t="shared" si="15"/>
        <v>0</v>
      </c>
      <c r="L116" s="127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154">
        <f>I118</f>
        <v>0</v>
      </c>
      <c r="J117" s="155">
        <f t="shared" si="15"/>
        <v>0</v>
      </c>
      <c r="K117" s="156">
        <f t="shared" si="15"/>
        <v>0</v>
      </c>
      <c r="L117" s="154">
        <f t="shared" si="15"/>
        <v>0</v>
      </c>
      <c r="M117" s="3"/>
      <c r="N117" s="3"/>
      <c r="O117" s="3"/>
      <c r="P117" s="3"/>
      <c r="Q117" s="3"/>
    </row>
    <row r="118" spans="1:17" ht="26.4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117"/>
      <c r="J118" s="117"/>
      <c r="K118" s="117"/>
      <c r="L118" s="11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123">
        <f>I120</f>
        <v>0</v>
      </c>
      <c r="J119" s="124">
        <f t="shared" ref="J119:L121" si="16">J120</f>
        <v>0</v>
      </c>
      <c r="K119" s="125">
        <f t="shared" si="16"/>
        <v>0</v>
      </c>
      <c r="L119" s="123">
        <f t="shared" si="16"/>
        <v>0</v>
      </c>
      <c r="M119" s="3"/>
      <c r="N119" s="3"/>
      <c r="O119" s="3"/>
      <c r="P119" s="3"/>
      <c r="Q119" s="3"/>
    </row>
    <row r="120" spans="1:17" ht="26.4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127">
        <f>I122</f>
        <v>0</v>
      </c>
      <c r="J121" s="128">
        <f t="shared" si="16"/>
        <v>0</v>
      </c>
      <c r="K121" s="129">
        <f t="shared" si="16"/>
        <v>0</v>
      </c>
      <c r="L121" s="127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120"/>
      <c r="J122" s="117"/>
      <c r="K122" s="117"/>
      <c r="L122" s="117"/>
      <c r="M122" s="3"/>
      <c r="N122" s="3"/>
      <c r="O122" s="3"/>
      <c r="P122" s="3"/>
      <c r="Q122" s="3"/>
    </row>
    <row r="123" spans="1:17" ht="26.4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149">
        <f>I128</f>
        <v>0</v>
      </c>
      <c r="J127" s="150">
        <f t="shared" ref="J127:L129" si="18">J128</f>
        <v>0</v>
      </c>
      <c r="K127" s="151">
        <f t="shared" si="18"/>
        <v>0</v>
      </c>
      <c r="L127" s="149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737</v>
      </c>
      <c r="H128" s="195">
        <v>99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129">
        <f>SUM(I132+I137+I145)</f>
        <v>3500</v>
      </c>
      <c r="J131" s="128">
        <f>SUM(J132+J137+J145)</f>
        <v>1700</v>
      </c>
      <c r="K131" s="129">
        <f>SUM(K132+K137+K145)</f>
        <v>1126.01</v>
      </c>
      <c r="L131" s="127">
        <f>SUM(L132+L137+L145)</f>
        <v>1126.01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129">
        <f>I133</f>
        <v>0</v>
      </c>
      <c r="J132" s="128">
        <f t="shared" ref="J132:L133" si="19">J133</f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129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129">
        <f>SUM(I135:I136)</f>
        <v>0</v>
      </c>
      <c r="J134" s="128">
        <f>SUM(J135:J136)</f>
        <v>0</v>
      </c>
      <c r="K134" s="129">
        <f>SUM(K135:K136)</f>
        <v>0</v>
      </c>
      <c r="L134" s="127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115"/>
      <c r="J135" s="115"/>
      <c r="K135" s="115"/>
      <c r="L135" s="115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133"/>
      <c r="J136" s="116"/>
      <c r="K136" s="116"/>
      <c r="L136" s="116"/>
      <c r="M136" s="3"/>
      <c r="N136" s="3"/>
      <c r="O136" s="3"/>
      <c r="P136" s="3"/>
      <c r="Q136" s="3"/>
    </row>
    <row r="137" spans="1:17" ht="26.4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153">
        <f>I138</f>
        <v>0</v>
      </c>
      <c r="J137" s="152">
        <f t="shared" ref="J137:L138" si="20">J138</f>
        <v>0</v>
      </c>
      <c r="K137" s="153">
        <f t="shared" si="20"/>
        <v>0</v>
      </c>
      <c r="L137" s="148">
        <f t="shared" si="20"/>
        <v>0</v>
      </c>
      <c r="M137" s="3"/>
      <c r="N137" s="3"/>
      <c r="O137" s="3"/>
      <c r="P137" s="3"/>
      <c r="Q137" s="3"/>
    </row>
    <row r="138" spans="1:17" ht="26.4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129">
        <f>I139</f>
        <v>0</v>
      </c>
      <c r="J138" s="128">
        <f t="shared" si="20"/>
        <v>0</v>
      </c>
      <c r="K138" s="129">
        <f t="shared" si="20"/>
        <v>0</v>
      </c>
      <c r="L138" s="127">
        <f t="shared" si="20"/>
        <v>0</v>
      </c>
      <c r="M138" s="3"/>
      <c r="N138" s="3"/>
      <c r="O138" s="3"/>
      <c r="P138" s="3"/>
      <c r="Q138" s="3"/>
    </row>
    <row r="139" spans="1:17" ht="26.4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133"/>
      <c r="J140" s="116"/>
      <c r="K140" s="116"/>
      <c r="L140" s="11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116"/>
      <c r="J141" s="116"/>
      <c r="K141" s="116"/>
      <c r="L141" s="11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129">
        <f>I143</f>
        <v>0</v>
      </c>
      <c r="J142" s="129">
        <f t="shared" ref="J142:L142" si="21">J143</f>
        <v>0</v>
      </c>
      <c r="K142" s="129">
        <f t="shared" si="21"/>
        <v>0</v>
      </c>
      <c r="L142" s="129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129">
        <f>SUM(I144)</f>
        <v>0</v>
      </c>
      <c r="J143" s="129">
        <f t="shared" ref="J143:L143" si="22">SUM(J144)</f>
        <v>0</v>
      </c>
      <c r="K143" s="129">
        <f t="shared" si="22"/>
        <v>0</v>
      </c>
      <c r="L143" s="129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116"/>
      <c r="J144" s="116"/>
      <c r="K144" s="116"/>
      <c r="L144" s="116"/>
      <c r="M144" s="3"/>
      <c r="N144" s="3"/>
      <c r="O144" s="3"/>
      <c r="P144" s="3"/>
      <c r="Q144" s="3"/>
    </row>
    <row r="145" spans="1:21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129">
        <f>I146</f>
        <v>3500</v>
      </c>
      <c r="J145" s="128">
        <f t="shared" ref="J145:L146" si="23">J146</f>
        <v>1700</v>
      </c>
      <c r="K145" s="374">
        <f t="shared" si="23"/>
        <v>1126.01</v>
      </c>
      <c r="L145" s="375">
        <f t="shared" si="23"/>
        <v>1126.01</v>
      </c>
      <c r="M145" s="3"/>
      <c r="N145" s="3"/>
      <c r="O145" s="3"/>
      <c r="P145" s="3"/>
      <c r="Q145" s="3"/>
    </row>
    <row r="146" spans="1:21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151">
        <f>I147</f>
        <v>3500</v>
      </c>
      <c r="J146" s="150">
        <f t="shared" si="23"/>
        <v>1700</v>
      </c>
      <c r="K146" s="380">
        <f t="shared" si="23"/>
        <v>1126.01</v>
      </c>
      <c r="L146" s="381">
        <f t="shared" si="23"/>
        <v>1126.01</v>
      </c>
      <c r="M146" s="3"/>
      <c r="N146" s="3"/>
      <c r="O146" s="3"/>
      <c r="P146" s="3"/>
      <c r="Q146" s="3"/>
    </row>
    <row r="147" spans="1:2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129">
        <f>SUM(I148:I149)</f>
        <v>3500</v>
      </c>
      <c r="J147" s="128">
        <f>SUM(J148:J149)</f>
        <v>1700</v>
      </c>
      <c r="K147" s="374">
        <f>SUM(K148:K149)</f>
        <v>1126.01</v>
      </c>
      <c r="L147" s="375">
        <f>SUM(L148:L149)</f>
        <v>1126.01</v>
      </c>
      <c r="M147" s="3"/>
      <c r="N147" s="3"/>
      <c r="O147" s="3"/>
      <c r="P147" s="3"/>
      <c r="Q147" s="3"/>
    </row>
    <row r="148" spans="1:21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134">
        <v>3500</v>
      </c>
      <c r="J148" s="115">
        <v>1700</v>
      </c>
      <c r="K148" s="382">
        <v>1126.01</v>
      </c>
      <c r="L148" s="382">
        <f>SUM(K148)</f>
        <v>1126.01</v>
      </c>
      <c r="M148" s="3"/>
      <c r="N148" s="3"/>
      <c r="O148" s="3"/>
      <c r="P148" s="3"/>
      <c r="Q148" s="3"/>
    </row>
    <row r="149" spans="1:21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116"/>
      <c r="J149" s="117"/>
      <c r="K149" s="117"/>
      <c r="L149" s="117"/>
      <c r="M149" s="3"/>
      <c r="N149" s="3"/>
      <c r="O149" s="3"/>
      <c r="P149" s="3"/>
      <c r="Q149" s="3"/>
    </row>
    <row r="150" spans="1:21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  <c r="U150" s="369"/>
    </row>
    <row r="151" spans="1:21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125">
        <f>I152+I157</f>
        <v>0</v>
      </c>
      <c r="J151" s="124">
        <f>J152+J157</f>
        <v>0</v>
      </c>
      <c r="K151" s="125">
        <f>K152+K157</f>
        <v>0</v>
      </c>
      <c r="L151" s="123">
        <f>L152+L157</f>
        <v>0</v>
      </c>
      <c r="M151" s="3"/>
      <c r="N151" s="3"/>
      <c r="O151" s="3"/>
      <c r="P151" s="3"/>
      <c r="Q151" s="3"/>
    </row>
    <row r="152" spans="1:21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129">
        <f>I153</f>
        <v>0</v>
      </c>
      <c r="J152" s="128">
        <f>J153</f>
        <v>0</v>
      </c>
      <c r="K152" s="129">
        <f>K153</f>
        <v>0</v>
      </c>
      <c r="L152" s="127">
        <f>L153</f>
        <v>0</v>
      </c>
      <c r="M152" s="3"/>
      <c r="N152" s="3"/>
      <c r="O152" s="3"/>
      <c r="P152" s="3"/>
      <c r="Q152" s="3"/>
    </row>
    <row r="153" spans="1:21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125">
        <f>SUM(I154:I156)</f>
        <v>0</v>
      </c>
      <c r="J153" s="125">
        <f t="shared" ref="J153:L153" si="24">SUM(J154:J156)</f>
        <v>0</v>
      </c>
      <c r="K153" s="125">
        <f t="shared" si="24"/>
        <v>0</v>
      </c>
      <c r="L153" s="125">
        <f t="shared" si="24"/>
        <v>0</v>
      </c>
      <c r="M153" s="3"/>
      <c r="N153" s="3"/>
      <c r="O153" s="3"/>
      <c r="P153" s="3"/>
      <c r="Q153" s="3"/>
    </row>
    <row r="154" spans="1:21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116"/>
      <c r="J154" s="116"/>
      <c r="K154" s="116"/>
      <c r="L154" s="116"/>
      <c r="M154" s="3"/>
      <c r="N154" s="3"/>
      <c r="O154" s="3"/>
      <c r="P154" s="3"/>
      <c r="Q154" s="3"/>
    </row>
    <row r="155" spans="1:21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135"/>
      <c r="J155" s="122"/>
      <c r="K155" s="122"/>
      <c r="L155" s="122"/>
      <c r="M155" s="3"/>
      <c r="N155" s="3"/>
      <c r="O155" s="3"/>
      <c r="P155" s="3"/>
      <c r="Q155" s="3"/>
    </row>
    <row r="156" spans="1:21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735</v>
      </c>
      <c r="H156" s="195">
        <v>127</v>
      </c>
      <c r="I156" s="135"/>
      <c r="J156" s="275"/>
      <c r="K156" s="122"/>
      <c r="L156" s="121"/>
      <c r="M156" s="3"/>
      <c r="N156" s="3"/>
      <c r="O156" s="3"/>
      <c r="P156" s="3"/>
      <c r="Q156" s="3"/>
    </row>
    <row r="157" spans="1:21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129">
        <f>I158</f>
        <v>0</v>
      </c>
      <c r="J157" s="128">
        <f t="shared" ref="J157:L158" si="25">J158</f>
        <v>0</v>
      </c>
      <c r="K157" s="129">
        <f t="shared" si="25"/>
        <v>0</v>
      </c>
      <c r="L157" s="127">
        <f t="shared" si="25"/>
        <v>0</v>
      </c>
      <c r="M157" s="3"/>
      <c r="N157" s="3"/>
      <c r="O157" s="3"/>
      <c r="P157" s="3"/>
      <c r="Q157" s="3"/>
    </row>
    <row r="158" spans="1:21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129">
        <f>I159</f>
        <v>0</v>
      </c>
      <c r="J158" s="128">
        <f t="shared" si="25"/>
        <v>0</v>
      </c>
      <c r="K158" s="129">
        <f t="shared" si="25"/>
        <v>0</v>
      </c>
      <c r="L158" s="127">
        <f t="shared" si="25"/>
        <v>0</v>
      </c>
      <c r="M158" s="3"/>
      <c r="N158" s="3"/>
      <c r="O158" s="3"/>
      <c r="P158" s="3"/>
      <c r="Q158" s="3"/>
    </row>
    <row r="159" spans="1:21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136"/>
      <c r="J159" s="117"/>
      <c r="K159" s="117"/>
      <c r="L159" s="117"/>
      <c r="M159" s="3"/>
      <c r="N159" s="3"/>
      <c r="O159" s="3"/>
      <c r="P159" s="3"/>
      <c r="Q159" s="3"/>
    </row>
    <row r="160" spans="1:21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129">
        <f>I161+I165</f>
        <v>0</v>
      </c>
      <c r="J160" s="128">
        <f>J161+J165</f>
        <v>0</v>
      </c>
      <c r="K160" s="129">
        <f>K161+K165</f>
        <v>0</v>
      </c>
      <c r="L160" s="127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129">
        <f>I162</f>
        <v>0</v>
      </c>
      <c r="J161" s="128">
        <f t="shared" ref="J161:L162" si="26">J162</f>
        <v>0</v>
      </c>
      <c r="K161" s="129">
        <f t="shared" si="26"/>
        <v>0</v>
      </c>
      <c r="L161" s="127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125">
        <f>I163</f>
        <v>0</v>
      </c>
      <c r="J162" s="124">
        <f t="shared" si="26"/>
        <v>0</v>
      </c>
      <c r="K162" s="125">
        <f t="shared" si="26"/>
        <v>0</v>
      </c>
      <c r="L162" s="123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129">
        <f>I164</f>
        <v>0</v>
      </c>
      <c r="J163" s="128">
        <f>J164</f>
        <v>0</v>
      </c>
      <c r="K163" s="129">
        <f>K164</f>
        <v>0</v>
      </c>
      <c r="L163" s="127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134"/>
      <c r="J164" s="115"/>
      <c r="K164" s="115"/>
      <c r="L164" s="115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129">
        <f>SUM(I166+I171)</f>
        <v>0</v>
      </c>
      <c r="J165" s="129">
        <f t="shared" ref="J165:L165" si="27">SUM(J166+J171)</f>
        <v>0</v>
      </c>
      <c r="K165" s="129">
        <f t="shared" si="27"/>
        <v>0</v>
      </c>
      <c r="L165" s="129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125">
        <f>I167</f>
        <v>0</v>
      </c>
      <c r="J166" s="124">
        <f>J167</f>
        <v>0</v>
      </c>
      <c r="K166" s="125">
        <f>K167</f>
        <v>0</v>
      </c>
      <c r="L166" s="123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655</v>
      </c>
      <c r="H167" s="195">
        <v>138</v>
      </c>
      <c r="I167" s="129">
        <f>SUM(I168:I170)</f>
        <v>0</v>
      </c>
      <c r="J167" s="128">
        <f>SUM(J168:J170)</f>
        <v>0</v>
      </c>
      <c r="K167" s="129">
        <f>SUM(K168:K170)</f>
        <v>0</v>
      </c>
      <c r="L167" s="127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135"/>
      <c r="J168" s="126"/>
      <c r="K168" s="126"/>
      <c r="L168" s="126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116"/>
      <c r="J169" s="131"/>
      <c r="K169" s="131"/>
      <c r="L169" s="131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133"/>
      <c r="J170" s="116"/>
      <c r="K170" s="116"/>
      <c r="L170" s="116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738</v>
      </c>
      <c r="H171" s="195">
        <v>142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739</v>
      </c>
      <c r="H172" s="195">
        <v>143</v>
      </c>
      <c r="I172" s="125">
        <f>SUM(I173:I175)</f>
        <v>0</v>
      </c>
      <c r="J172" s="125">
        <f>SUM(J173:J175)</f>
        <v>0</v>
      </c>
      <c r="K172" s="125">
        <f>SUM(K173:K175)</f>
        <v>0</v>
      </c>
      <c r="L172" s="125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740</v>
      </c>
      <c r="H173" s="195">
        <v>144</v>
      </c>
      <c r="I173" s="133"/>
      <c r="J173" s="126"/>
      <c r="K173" s="126"/>
      <c r="L173" s="126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741</v>
      </c>
      <c r="H174" s="195">
        <v>145</v>
      </c>
      <c r="I174" s="126"/>
      <c r="J174" s="117"/>
      <c r="K174" s="117"/>
      <c r="L174" s="11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742</v>
      </c>
      <c r="H175" s="195">
        <v>146</v>
      </c>
      <c r="I175" s="131"/>
      <c r="J175" s="131"/>
      <c r="K175" s="131"/>
      <c r="L175" s="131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110">
        <f>SUM(I177+I230+I295)</f>
        <v>5800</v>
      </c>
      <c r="J176" s="138">
        <f>SUM(J177+J230+J295)</f>
        <v>3800</v>
      </c>
      <c r="K176" s="111">
        <f>SUM(K177+K230+K295)</f>
        <v>0</v>
      </c>
      <c r="L176" s="110">
        <f>SUM(L177+L230+L295)</f>
        <v>0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127">
        <f>SUM(I178+I201+I208+I220+I224)</f>
        <v>5800</v>
      </c>
      <c r="J177" s="123">
        <f>SUM(J178+J201+J208+J220+J224)</f>
        <v>3800</v>
      </c>
      <c r="K177" s="123">
        <f>SUM(K178+K201+K208+K220+K224)</f>
        <v>0</v>
      </c>
      <c r="L177" s="123">
        <f>SUM(L178+L201+L208+L220+L224)</f>
        <v>0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123">
        <f>SUM(I179+I182+I187+I193+I198)</f>
        <v>2000</v>
      </c>
      <c r="J178" s="128">
        <f>SUM(J179+J182+J187+J193+J198)</f>
        <v>0</v>
      </c>
      <c r="K178" s="129">
        <f>SUM(K179+K182+K187+K193+K198)</f>
        <v>0</v>
      </c>
      <c r="L178" s="127">
        <f>SUM(L179+L182+L187+L193+L198)</f>
        <v>0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728</v>
      </c>
      <c r="H179" s="195">
        <v>150</v>
      </c>
      <c r="I179" s="127">
        <f>I180</f>
        <v>0</v>
      </c>
      <c r="J179" s="124">
        <f>J180</f>
        <v>0</v>
      </c>
      <c r="K179" s="125">
        <f>K180</f>
        <v>0</v>
      </c>
      <c r="L179" s="123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728</v>
      </c>
      <c r="H180" s="195">
        <v>151</v>
      </c>
      <c r="I180" s="123">
        <f>I181</f>
        <v>0</v>
      </c>
      <c r="J180" s="127">
        <f t="shared" ref="J180:L180" si="28">J181</f>
        <v>0</v>
      </c>
      <c r="K180" s="127">
        <f t="shared" si="28"/>
        <v>0</v>
      </c>
      <c r="L180" s="127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728</v>
      </c>
      <c r="H181" s="195">
        <v>152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123">
        <f>I183</f>
        <v>0</v>
      </c>
      <c r="J182" s="124">
        <f>J183</f>
        <v>0</v>
      </c>
      <c r="K182" s="125">
        <f>K183</f>
        <v>0</v>
      </c>
      <c r="L182" s="123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127">
        <f>SUM(I184:I186)</f>
        <v>0</v>
      </c>
      <c r="J183" s="128">
        <f>SUM(J184:J186)</f>
        <v>0</v>
      </c>
      <c r="K183" s="129">
        <f>SUM(K184:K186)</f>
        <v>0</v>
      </c>
      <c r="L183" s="127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126"/>
      <c r="J184" s="114"/>
      <c r="K184" s="114"/>
      <c r="L184" s="132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120"/>
      <c r="J185" s="117"/>
      <c r="K185" s="117"/>
      <c r="L185" s="11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126"/>
      <c r="J186" s="114"/>
      <c r="K186" s="114"/>
      <c r="L186" s="132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127">
        <f>I188</f>
        <v>2000</v>
      </c>
      <c r="J187" s="128">
        <f>J188</f>
        <v>0</v>
      </c>
      <c r="K187" s="129">
        <f>K188</f>
        <v>0</v>
      </c>
      <c r="L187" s="127">
        <f>L188</f>
        <v>0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127">
        <f>SUM(I189:I191)</f>
        <v>2000</v>
      </c>
      <c r="J188" s="127">
        <f>SUM(J189:J191)</f>
        <v>0</v>
      </c>
      <c r="K188" s="127">
        <f>SUM(K189:K191)</f>
        <v>0</v>
      </c>
      <c r="L188" s="127">
        <f>SUM(L189:L191)</f>
        <v>0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120"/>
      <c r="J189" s="117"/>
      <c r="K189" s="117"/>
      <c r="L189" s="132"/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126">
        <v>2000</v>
      </c>
      <c r="J190" s="117"/>
      <c r="K190" s="117"/>
      <c r="L190" s="117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126"/>
      <c r="J191" s="121"/>
      <c r="K191" s="121"/>
      <c r="L191" s="121"/>
      <c r="M191" s="3"/>
      <c r="N191" s="3"/>
      <c r="O191" s="3"/>
      <c r="P191" s="3"/>
      <c r="Q191" s="3"/>
    </row>
    <row r="192" spans="1:17" ht="26.4">
      <c r="A192" s="43">
        <v>3</v>
      </c>
      <c r="B192" s="50">
        <v>1</v>
      </c>
      <c r="C192" s="50">
        <v>1</v>
      </c>
      <c r="D192" s="50">
        <v>3</v>
      </c>
      <c r="E192" s="50">
        <v>1</v>
      </c>
      <c r="F192" s="70">
        <v>4</v>
      </c>
      <c r="G192" s="364" t="s">
        <v>734</v>
      </c>
      <c r="H192" s="195">
        <v>163</v>
      </c>
      <c r="I192" s="365"/>
      <c r="J192" s="274"/>
      <c r="K192" s="117"/>
      <c r="L192" s="117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709</v>
      </c>
      <c r="H193" s="195">
        <v>164</v>
      </c>
      <c r="I193" s="127">
        <f>I194</f>
        <v>0</v>
      </c>
      <c r="J193" s="152">
        <f>J194</f>
        <v>0</v>
      </c>
      <c r="K193" s="153">
        <f>K194</f>
        <v>0</v>
      </c>
      <c r="L193" s="148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709</v>
      </c>
      <c r="H194" s="195">
        <v>165</v>
      </c>
      <c r="I194" s="123">
        <f>SUM(I195:I197)</f>
        <v>0</v>
      </c>
      <c r="J194" s="128">
        <f>SUM(J195:J197)</f>
        <v>0</v>
      </c>
      <c r="K194" s="129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710</v>
      </c>
      <c r="H195" s="195">
        <v>166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711</v>
      </c>
      <c r="H196" s="195">
        <v>167</v>
      </c>
      <c r="I196" s="126"/>
      <c r="J196" s="114"/>
      <c r="K196" s="116"/>
      <c r="L196" s="117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712</v>
      </c>
      <c r="H197" s="195">
        <v>168</v>
      </c>
      <c r="I197" s="126"/>
      <c r="J197" s="114"/>
      <c r="K197" s="114"/>
      <c r="L197" s="117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713</v>
      </c>
      <c r="H198" s="195">
        <v>169</v>
      </c>
      <c r="I198" s="127">
        <f>I199</f>
        <v>0</v>
      </c>
      <c r="J198" s="128">
        <f t="shared" ref="J198:L199" si="29">J199</f>
        <v>0</v>
      </c>
      <c r="K198" s="129">
        <f t="shared" si="29"/>
        <v>0</v>
      </c>
      <c r="L198" s="127">
        <f t="shared" si="29"/>
        <v>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713</v>
      </c>
      <c r="H199" s="195">
        <v>170</v>
      </c>
      <c r="I199" s="129">
        <f>I200</f>
        <v>0</v>
      </c>
      <c r="J199" s="129">
        <f t="shared" si="29"/>
        <v>0</v>
      </c>
      <c r="K199" s="129">
        <f t="shared" si="29"/>
        <v>0</v>
      </c>
      <c r="L199" s="129">
        <f t="shared" si="29"/>
        <v>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713</v>
      </c>
      <c r="H200" s="195">
        <v>171</v>
      </c>
      <c r="I200" s="114"/>
      <c r="J200" s="117"/>
      <c r="K200" s="117"/>
      <c r="L200" s="117"/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603</v>
      </c>
      <c r="H201" s="195">
        <v>172</v>
      </c>
      <c r="I201" s="127">
        <f>I202</f>
        <v>3800</v>
      </c>
      <c r="J201" s="152">
        <f t="shared" ref="I201:L202" si="30">J202</f>
        <v>3800</v>
      </c>
      <c r="K201" s="153">
        <f t="shared" si="30"/>
        <v>0</v>
      </c>
      <c r="L201" s="148">
        <f t="shared" si="3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603</v>
      </c>
      <c r="H202" s="195">
        <v>173</v>
      </c>
      <c r="I202" s="123">
        <f t="shared" si="30"/>
        <v>3800</v>
      </c>
      <c r="J202" s="128">
        <f t="shared" si="30"/>
        <v>3800</v>
      </c>
      <c r="K202" s="129">
        <f t="shared" si="30"/>
        <v>0</v>
      </c>
      <c r="L202" s="127">
        <f t="shared" si="3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603</v>
      </c>
      <c r="H203" s="195">
        <v>174</v>
      </c>
      <c r="I203" s="127">
        <f>SUM(I204:I207)</f>
        <v>3800</v>
      </c>
      <c r="J203" s="124">
        <f>SUM(J204:J207)</f>
        <v>3800</v>
      </c>
      <c r="K203" s="125">
        <f>SUM(K204:K207)</f>
        <v>0</v>
      </c>
      <c r="L203" s="123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33">
        <v>2</v>
      </c>
      <c r="G204" s="224" t="s">
        <v>714</v>
      </c>
      <c r="H204" s="195">
        <v>175</v>
      </c>
      <c r="I204" s="117">
        <v>3800</v>
      </c>
      <c r="J204" s="117">
        <v>3800</v>
      </c>
      <c r="K204" s="117"/>
      <c r="L204" s="117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3</v>
      </c>
      <c r="G205" s="224" t="s">
        <v>715</v>
      </c>
      <c r="H205" s="195">
        <v>176</v>
      </c>
      <c r="I205" s="117"/>
      <c r="J205" s="117"/>
      <c r="K205" s="117"/>
      <c r="L205" s="117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33">
        <v>4</v>
      </c>
      <c r="G206" s="224" t="s">
        <v>716</v>
      </c>
      <c r="H206" s="195">
        <v>177</v>
      </c>
      <c r="I206" s="117"/>
      <c r="J206" s="117"/>
      <c r="K206" s="117"/>
      <c r="L206" s="117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34">
        <v>5</v>
      </c>
      <c r="G207" s="226" t="s">
        <v>717</v>
      </c>
      <c r="H207" s="195">
        <v>178</v>
      </c>
      <c r="I207" s="117"/>
      <c r="J207" s="117"/>
      <c r="K207" s="117"/>
      <c r="L207" s="132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606</v>
      </c>
      <c r="H208" s="195">
        <v>179</v>
      </c>
      <c r="I208" s="127">
        <f>SUM(I209+I212)</f>
        <v>0</v>
      </c>
      <c r="J208" s="128">
        <f>SUM(J209+J212)</f>
        <v>0</v>
      </c>
      <c r="K208" s="129">
        <f>SUM(K209+K212)</f>
        <v>0</v>
      </c>
      <c r="L208" s="127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718</v>
      </c>
      <c r="H209" s="195">
        <v>180</v>
      </c>
      <c r="I209" s="123">
        <f>I210</f>
        <v>0</v>
      </c>
      <c r="J209" s="124">
        <f t="shared" ref="I209:L210" si="31">J210</f>
        <v>0</v>
      </c>
      <c r="K209" s="125">
        <f t="shared" si="31"/>
        <v>0</v>
      </c>
      <c r="L209" s="123">
        <f t="shared" si="3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718</v>
      </c>
      <c r="H210" s="195">
        <v>181</v>
      </c>
      <c r="I210" s="127">
        <f t="shared" si="31"/>
        <v>0</v>
      </c>
      <c r="J210" s="128">
        <f t="shared" si="31"/>
        <v>0</v>
      </c>
      <c r="K210" s="129">
        <f t="shared" si="31"/>
        <v>0</v>
      </c>
      <c r="L210" s="127">
        <f t="shared" si="3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718</v>
      </c>
      <c r="H211" s="195">
        <v>182</v>
      </c>
      <c r="I211" s="132"/>
      <c r="J211" s="132"/>
      <c r="K211" s="132"/>
      <c r="L211" s="132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719</v>
      </c>
      <c r="H212" s="195">
        <v>183</v>
      </c>
      <c r="I212" s="127">
        <f>I213</f>
        <v>0</v>
      </c>
      <c r="J212" s="128">
        <f>J213</f>
        <v>0</v>
      </c>
      <c r="K212" s="129">
        <f>K213</f>
        <v>0</v>
      </c>
      <c r="L212" s="127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719</v>
      </c>
      <c r="H213" s="195">
        <v>184</v>
      </c>
      <c r="I213" s="127">
        <f t="shared" ref="I213:P213" si="32">SUM(I214:I219)</f>
        <v>0</v>
      </c>
      <c r="J213" s="127">
        <f t="shared" si="32"/>
        <v>0</v>
      </c>
      <c r="K213" s="127">
        <f t="shared" si="32"/>
        <v>0</v>
      </c>
      <c r="L213" s="127">
        <f t="shared" si="32"/>
        <v>0</v>
      </c>
      <c r="M213" s="351">
        <f t="shared" si="32"/>
        <v>0</v>
      </c>
      <c r="N213" s="351">
        <f t="shared" si="32"/>
        <v>0</v>
      </c>
      <c r="O213" s="351">
        <f t="shared" si="32"/>
        <v>0</v>
      </c>
      <c r="P213" s="351">
        <f t="shared" si="3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720</v>
      </c>
      <c r="H214" s="195">
        <v>185</v>
      </c>
      <c r="I214" s="117"/>
      <c r="J214" s="117"/>
      <c r="K214" s="117"/>
      <c r="L214" s="132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721</v>
      </c>
      <c r="H215" s="195">
        <v>186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722</v>
      </c>
      <c r="H216" s="195">
        <v>187</v>
      </c>
      <c r="I216" s="117"/>
      <c r="J216" s="117"/>
      <c r="K216" s="117"/>
      <c r="L216" s="117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736</v>
      </c>
      <c r="H217" s="195">
        <v>188</v>
      </c>
      <c r="I217" s="117"/>
      <c r="J217" s="117"/>
      <c r="K217" s="117"/>
      <c r="L217" s="132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723</v>
      </c>
      <c r="H218" s="195">
        <v>189</v>
      </c>
      <c r="I218" s="117"/>
      <c r="J218" s="117"/>
      <c r="K218" s="117"/>
      <c r="L218" s="117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33">
        <v>6</v>
      </c>
      <c r="G219" s="223" t="s">
        <v>719</v>
      </c>
      <c r="H219" s="195">
        <v>190</v>
      </c>
      <c r="I219" s="117"/>
      <c r="J219" s="117"/>
      <c r="K219" s="117"/>
      <c r="L219" s="132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648</v>
      </c>
      <c r="H220" s="195">
        <v>191</v>
      </c>
      <c r="I220" s="123">
        <f>I221</f>
        <v>0</v>
      </c>
      <c r="J220" s="124">
        <f t="shared" ref="J220:L222" si="33">J221</f>
        <v>0</v>
      </c>
      <c r="K220" s="125">
        <f t="shared" si="33"/>
        <v>0</v>
      </c>
      <c r="L220" s="125">
        <f t="shared" si="3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648</v>
      </c>
      <c r="H221" s="195">
        <v>192</v>
      </c>
      <c r="I221" s="149">
        <f>I222</f>
        <v>0</v>
      </c>
      <c r="J221" s="150">
        <f t="shared" si="33"/>
        <v>0</v>
      </c>
      <c r="K221" s="151">
        <f t="shared" si="33"/>
        <v>0</v>
      </c>
      <c r="L221" s="151">
        <f t="shared" si="3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649</v>
      </c>
      <c r="H222" s="195">
        <v>193</v>
      </c>
      <c r="I222" s="127">
        <f>I223</f>
        <v>0</v>
      </c>
      <c r="J222" s="128">
        <f t="shared" si="33"/>
        <v>0</v>
      </c>
      <c r="K222" s="129">
        <f t="shared" si="33"/>
        <v>0</v>
      </c>
      <c r="L222" s="129">
        <f t="shared" si="3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649</v>
      </c>
      <c r="H223" s="195">
        <v>194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724</v>
      </c>
      <c r="H224" s="195">
        <v>195</v>
      </c>
      <c r="I224" s="162">
        <f>I225</f>
        <v>0</v>
      </c>
      <c r="J224" s="162">
        <f t="shared" ref="J224:L225" si="34">J225</f>
        <v>0</v>
      </c>
      <c r="K224" s="162">
        <f t="shared" si="34"/>
        <v>0</v>
      </c>
      <c r="L224" s="162">
        <f t="shared" si="3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724</v>
      </c>
      <c r="H225" s="195">
        <v>196</v>
      </c>
      <c r="I225" s="162">
        <f>I226</f>
        <v>0</v>
      </c>
      <c r="J225" s="162">
        <f t="shared" si="34"/>
        <v>0</v>
      </c>
      <c r="K225" s="162">
        <f t="shared" si="34"/>
        <v>0</v>
      </c>
      <c r="L225" s="162">
        <f t="shared" si="3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724</v>
      </c>
      <c r="H226" s="195">
        <v>197</v>
      </c>
      <c r="I226" s="162">
        <f>SUM(I227:I229)</f>
        <v>0</v>
      </c>
      <c r="J226" s="162">
        <f>SUM(J227:J229)</f>
        <v>0</v>
      </c>
      <c r="K226" s="162">
        <f>SUM(K227:K229)</f>
        <v>0</v>
      </c>
      <c r="L226" s="162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725</v>
      </c>
      <c r="H227" s="195">
        <v>198</v>
      </c>
      <c r="I227" s="117"/>
      <c r="J227" s="117"/>
      <c r="K227" s="117"/>
      <c r="L227" s="117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726</v>
      </c>
      <c r="H228" s="195">
        <v>199</v>
      </c>
      <c r="I228" s="117"/>
      <c r="J228" s="117"/>
      <c r="K228" s="117"/>
      <c r="L228" s="117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727</v>
      </c>
      <c r="H229" s="195">
        <v>200</v>
      </c>
      <c r="I229" s="117"/>
      <c r="J229" s="117"/>
      <c r="K229" s="117"/>
      <c r="L229" s="117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743</v>
      </c>
      <c r="H230" s="195">
        <v>201</v>
      </c>
      <c r="I230" s="127">
        <f>SUM(I231+I263)</f>
        <v>0</v>
      </c>
      <c r="J230" s="128">
        <f>SUM(J231+J263)</f>
        <v>0</v>
      </c>
      <c r="K230" s="129">
        <f>SUM(K231+K263)</f>
        <v>0</v>
      </c>
      <c r="L230" s="129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45">
        <v>3</v>
      </c>
      <c r="B231" s="342">
        <v>2</v>
      </c>
      <c r="C231" s="343">
        <v>1</v>
      </c>
      <c r="D231" s="343"/>
      <c r="E231" s="343"/>
      <c r="F231" s="334"/>
      <c r="G231" s="226" t="s">
        <v>744</v>
      </c>
      <c r="H231" s="195">
        <v>202</v>
      </c>
      <c r="I231" s="149">
        <f>SUM(I232+I241+I245+I249+I253+I256+I259)</f>
        <v>0</v>
      </c>
      <c r="J231" s="150">
        <f>SUM(J232+J241+J245+J249+J253+J256+J259)</f>
        <v>0</v>
      </c>
      <c r="K231" s="151">
        <f>SUM(K232+K241+K245+K249+K253+K256+K259)</f>
        <v>0</v>
      </c>
      <c r="L231" s="151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33"/>
      <c r="G232" s="224" t="s">
        <v>569</v>
      </c>
      <c r="H232" s="195">
        <v>203</v>
      </c>
      <c r="I232" s="149">
        <f>I233</f>
        <v>0</v>
      </c>
      <c r="J232" s="149">
        <f t="shared" ref="J232:L232" si="35">J233</f>
        <v>0</v>
      </c>
      <c r="K232" s="149">
        <f t="shared" si="35"/>
        <v>0</v>
      </c>
      <c r="L232" s="149">
        <f t="shared" si="35"/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33"/>
      <c r="G233" s="224" t="s">
        <v>13</v>
      </c>
      <c r="H233" s="195">
        <v>204</v>
      </c>
      <c r="I233" s="127">
        <f>SUM(I234:I234)</f>
        <v>0</v>
      </c>
      <c r="J233" s="128">
        <f>SUM(J234:J234)</f>
        <v>0</v>
      </c>
      <c r="K233" s="129">
        <f>SUM(K234:K234)</f>
        <v>0</v>
      </c>
      <c r="L233" s="129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5">
        <v>2</v>
      </c>
      <c r="C234" s="343">
        <v>1</v>
      </c>
      <c r="D234" s="343">
        <v>1</v>
      </c>
      <c r="E234" s="343">
        <v>1</v>
      </c>
      <c r="F234" s="334">
        <v>1</v>
      </c>
      <c r="G234" s="226" t="s">
        <v>13</v>
      </c>
      <c r="H234" s="195">
        <v>205</v>
      </c>
      <c r="I234" s="117"/>
      <c r="J234" s="117"/>
      <c r="K234" s="117"/>
      <c r="L234" s="117"/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/>
      <c r="G235" s="226" t="s">
        <v>273</v>
      </c>
      <c r="H235" s="195">
        <v>206</v>
      </c>
      <c r="I235" s="127">
        <f>SUM(I236:I237)</f>
        <v>0</v>
      </c>
      <c r="J235" s="127">
        <f t="shared" ref="J235:L235" si="36">SUM(J236:J237)</f>
        <v>0</v>
      </c>
      <c r="K235" s="127">
        <f t="shared" si="36"/>
        <v>0</v>
      </c>
      <c r="L235" s="127">
        <f t="shared" si="36"/>
        <v>0</v>
      </c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1</v>
      </c>
      <c r="G236" s="226" t="s">
        <v>274</v>
      </c>
      <c r="H236" s="195">
        <v>207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2</v>
      </c>
      <c r="F237" s="334">
        <v>2</v>
      </c>
      <c r="G237" s="226" t="s">
        <v>275</v>
      </c>
      <c r="H237" s="195">
        <v>208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290"/>
      <c r="G238" s="226" t="s">
        <v>278</v>
      </c>
      <c r="H238" s="195">
        <v>209</v>
      </c>
      <c r="I238" s="127">
        <f>SUM(I239:I240)</f>
        <v>0</v>
      </c>
      <c r="J238" s="127">
        <f t="shared" ref="J238:L238" si="37">SUM(J239:J240)</f>
        <v>0</v>
      </c>
      <c r="K238" s="127">
        <f t="shared" si="37"/>
        <v>0</v>
      </c>
      <c r="L238" s="127">
        <f t="shared" si="37"/>
        <v>0</v>
      </c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1</v>
      </c>
      <c r="G239" s="226" t="s">
        <v>276</v>
      </c>
      <c r="H239" s="195">
        <v>210</v>
      </c>
      <c r="I239" s="117"/>
      <c r="J239" s="117"/>
      <c r="K239" s="117"/>
      <c r="L239" s="117"/>
      <c r="M239" s="3"/>
      <c r="N239" s="3"/>
      <c r="O239" s="3"/>
      <c r="P239" s="3"/>
      <c r="Q239" s="3"/>
    </row>
    <row r="240" spans="1:17" ht="14.25" customHeight="1">
      <c r="A240" s="345">
        <v>3</v>
      </c>
      <c r="B240" s="343">
        <v>2</v>
      </c>
      <c r="C240" s="343">
        <v>1</v>
      </c>
      <c r="D240" s="343">
        <v>1</v>
      </c>
      <c r="E240" s="343">
        <v>3</v>
      </c>
      <c r="F240" s="334">
        <v>2</v>
      </c>
      <c r="G240" s="226" t="s">
        <v>277</v>
      </c>
      <c r="H240" s="195">
        <v>211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612</v>
      </c>
      <c r="H241" s="195">
        <v>212</v>
      </c>
      <c r="I241" s="127">
        <f>I242</f>
        <v>0</v>
      </c>
      <c r="J241" s="127">
        <f t="shared" ref="J241:L241" si="38">J242</f>
        <v>0</v>
      </c>
      <c r="K241" s="127">
        <f t="shared" si="38"/>
        <v>0</v>
      </c>
      <c r="L241" s="127">
        <f t="shared" si="38"/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612</v>
      </c>
      <c r="H242" s="195">
        <v>213</v>
      </c>
      <c r="I242" s="127">
        <f>SUM(I243:I244)</f>
        <v>0</v>
      </c>
      <c r="J242" s="128">
        <f>SUM(J243:J244)</f>
        <v>0</v>
      </c>
      <c r="K242" s="129">
        <f>SUM(K243:K244)</f>
        <v>0</v>
      </c>
      <c r="L242" s="129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613</v>
      </c>
      <c r="H243" s="195">
        <v>214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614</v>
      </c>
      <c r="H244" s="195">
        <v>215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615</v>
      </c>
      <c r="H245" s="195">
        <v>216</v>
      </c>
      <c r="I245" s="123">
        <f>I246</f>
        <v>0</v>
      </c>
      <c r="J245" s="124">
        <f>J246</f>
        <v>0</v>
      </c>
      <c r="K245" s="125">
        <f>K246</f>
        <v>0</v>
      </c>
      <c r="L245" s="125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615</v>
      </c>
      <c r="H246" s="195">
        <v>217</v>
      </c>
      <c r="I246" s="127">
        <f>I247+I248</f>
        <v>0</v>
      </c>
      <c r="J246" s="127">
        <f>J247+J248</f>
        <v>0</v>
      </c>
      <c r="K246" s="127">
        <f>K247+K248</f>
        <v>0</v>
      </c>
      <c r="L246" s="127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616</v>
      </c>
      <c r="H247" s="195">
        <v>218</v>
      </c>
      <c r="I247" s="117"/>
      <c r="J247" s="117"/>
      <c r="K247" s="117"/>
      <c r="L247" s="117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617</v>
      </c>
      <c r="H248" s="195">
        <v>219</v>
      </c>
      <c r="I248" s="132"/>
      <c r="J248" s="122"/>
      <c r="K248" s="132"/>
      <c r="L248" s="132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618</v>
      </c>
      <c r="H249" s="195">
        <v>220</v>
      </c>
      <c r="I249" s="127">
        <f>I250</f>
        <v>0</v>
      </c>
      <c r="J249" s="129">
        <f>J250</f>
        <v>0</v>
      </c>
      <c r="K249" s="127">
        <f>K250</f>
        <v>0</v>
      </c>
      <c r="L249" s="129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618</v>
      </c>
      <c r="H250" s="195">
        <v>221</v>
      </c>
      <c r="I250" s="123">
        <f>SUM(I251:I252)</f>
        <v>0</v>
      </c>
      <c r="J250" s="124">
        <f>SUM(J251:J252)</f>
        <v>0</v>
      </c>
      <c r="K250" s="125">
        <f>SUM(K251:K252)</f>
        <v>0</v>
      </c>
      <c r="L250" s="125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619</v>
      </c>
      <c r="H251" s="195">
        <v>222</v>
      </c>
      <c r="I251" s="117"/>
      <c r="J251" s="117"/>
      <c r="K251" s="117"/>
      <c r="L251" s="117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620</v>
      </c>
      <c r="H252" s="195">
        <v>223</v>
      </c>
      <c r="I252" s="117"/>
      <c r="J252" s="117"/>
      <c r="K252" s="117"/>
      <c r="L252" s="117"/>
      <c r="M252" s="3"/>
      <c r="N252" s="3"/>
      <c r="O252" s="3"/>
      <c r="P252" s="3"/>
      <c r="Q252" s="3"/>
    </row>
    <row r="253" spans="1:17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621</v>
      </c>
      <c r="H253" s="195">
        <v>224</v>
      </c>
      <c r="I253" s="127">
        <f>I254</f>
        <v>0</v>
      </c>
      <c r="J253" s="128">
        <f t="shared" ref="J253:L254" si="39">J254</f>
        <v>0</v>
      </c>
      <c r="K253" s="129">
        <f t="shared" si="39"/>
        <v>0</v>
      </c>
      <c r="L253" s="129">
        <f t="shared" si="39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621</v>
      </c>
      <c r="H254" s="195">
        <v>225</v>
      </c>
      <c r="I254" s="129">
        <f>I255</f>
        <v>0</v>
      </c>
      <c r="J254" s="128">
        <f t="shared" si="39"/>
        <v>0</v>
      </c>
      <c r="K254" s="129">
        <f t="shared" si="39"/>
        <v>0</v>
      </c>
      <c r="L254" s="129">
        <f t="shared" si="39"/>
        <v>0</v>
      </c>
      <c r="M254" s="3"/>
      <c r="N254" s="3"/>
      <c r="O254" s="3"/>
      <c r="P254" s="3"/>
      <c r="Q254" s="3"/>
    </row>
    <row r="255" spans="1:17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621</v>
      </c>
      <c r="H255" s="195">
        <v>226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127">
        <f>I257</f>
        <v>0</v>
      </c>
      <c r="J256" s="128">
        <f t="shared" ref="J256:L257" si="40">J257</f>
        <v>0</v>
      </c>
      <c r="K256" s="129">
        <f t="shared" si="40"/>
        <v>0</v>
      </c>
      <c r="L256" s="129">
        <f t="shared" si="40"/>
        <v>0</v>
      </c>
      <c r="M256" s="3"/>
      <c r="N256" s="3"/>
      <c r="O256" s="3"/>
      <c r="P256" s="3"/>
      <c r="Q256" s="3"/>
    </row>
    <row r="257" spans="1:17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127">
        <f>I258</f>
        <v>0</v>
      </c>
      <c r="J257" s="128">
        <f t="shared" si="40"/>
        <v>0</v>
      </c>
      <c r="K257" s="129">
        <f t="shared" si="40"/>
        <v>0</v>
      </c>
      <c r="L257" s="129">
        <f t="shared" si="40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46" t="s">
        <v>128</v>
      </c>
      <c r="H258" s="195">
        <v>229</v>
      </c>
      <c r="I258" s="132"/>
      <c r="J258" s="132"/>
      <c r="K258" s="132"/>
      <c r="L258" s="132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622</v>
      </c>
      <c r="H259" s="195">
        <v>230</v>
      </c>
      <c r="I259" s="127">
        <f>I260</f>
        <v>0</v>
      </c>
      <c r="J259" s="128">
        <f>J260</f>
        <v>0</v>
      </c>
      <c r="K259" s="129">
        <f>K260</f>
        <v>0</v>
      </c>
      <c r="L259" s="129">
        <f>L260</f>
        <v>0</v>
      </c>
      <c r="M259" s="3"/>
      <c r="N259" s="3"/>
      <c r="O259" s="3"/>
      <c r="P259" s="3"/>
      <c r="Q259" s="3"/>
    </row>
    <row r="260" spans="1:17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622</v>
      </c>
      <c r="H260" s="195">
        <v>231</v>
      </c>
      <c r="I260" s="127">
        <f>I261+I262</f>
        <v>0</v>
      </c>
      <c r="J260" s="127">
        <f>J261+J262</f>
        <v>0</v>
      </c>
      <c r="K260" s="127">
        <f>K261+K262</f>
        <v>0</v>
      </c>
      <c r="L260" s="127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623</v>
      </c>
      <c r="H261" s="195">
        <v>232</v>
      </c>
      <c r="I261" s="116"/>
      <c r="J261" s="117"/>
      <c r="K261" s="117"/>
      <c r="L261" s="117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624</v>
      </c>
      <c r="H262" s="195">
        <v>233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745</v>
      </c>
      <c r="H263" s="195">
        <v>234</v>
      </c>
      <c r="I263" s="127">
        <f>SUM(I264+I273+I277+I281+I285+I288+I291)</f>
        <v>0</v>
      </c>
      <c r="J263" s="128">
        <f>SUM(J264+J273+J277+J281+J285+J288+J291)</f>
        <v>0</v>
      </c>
      <c r="K263" s="129">
        <f>SUM(K264+K273+K277+K281+K285+K288+K291)</f>
        <v>0</v>
      </c>
      <c r="L263" s="129">
        <f>SUM(L264+L273+L277+L281+L285+L288+L291)</f>
        <v>0</v>
      </c>
      <c r="M263" s="3"/>
      <c r="N263" s="3"/>
      <c r="O263" s="3"/>
      <c r="P263" s="3"/>
      <c r="Q263" s="3"/>
    </row>
    <row r="264" spans="1:17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127">
        <f>I265</f>
        <v>0</v>
      </c>
      <c r="J264" s="127">
        <f>J265</f>
        <v>0</v>
      </c>
      <c r="K264" s="127">
        <f>K265</f>
        <v>0</v>
      </c>
      <c r="L264" s="127">
        <f>L265</f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127">
        <f>SUM(I266)</f>
        <v>0</v>
      </c>
      <c r="J265" s="127">
        <f t="shared" ref="J265:L265" si="41">SUM(J266)</f>
        <v>0</v>
      </c>
      <c r="K265" s="127">
        <f t="shared" si="41"/>
        <v>0</v>
      </c>
      <c r="L265" s="127">
        <f t="shared" si="41"/>
        <v>0</v>
      </c>
      <c r="M265" s="3"/>
      <c r="N265" s="3"/>
      <c r="O265" s="3"/>
      <c r="P265" s="3"/>
      <c r="Q265" s="3"/>
    </row>
    <row r="266" spans="1:17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/>
      <c r="G267" s="224" t="s">
        <v>297</v>
      </c>
      <c r="H267" s="195">
        <v>238</v>
      </c>
      <c r="I267" s="127">
        <f>SUM(I268:I269)</f>
        <v>0</v>
      </c>
      <c r="J267" s="127">
        <f t="shared" ref="J267:K267" si="42">SUM(J268:J269)</f>
        <v>0</v>
      </c>
      <c r="K267" s="127">
        <f t="shared" si="42"/>
        <v>0</v>
      </c>
      <c r="L267" s="127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1</v>
      </c>
      <c r="G268" s="224" t="s">
        <v>274</v>
      </c>
      <c r="H268" s="195">
        <v>239</v>
      </c>
      <c r="I268" s="117"/>
      <c r="J268" s="116"/>
      <c r="K268" s="117"/>
      <c r="L268" s="11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33">
        <v>2</v>
      </c>
      <c r="G269" s="224" t="s">
        <v>275</v>
      </c>
      <c r="H269" s="195">
        <v>240</v>
      </c>
      <c r="I269" s="117"/>
      <c r="J269" s="116"/>
      <c r="K269" s="117"/>
      <c r="L269" s="117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/>
      <c r="G270" s="224" t="s">
        <v>278</v>
      </c>
      <c r="H270" s="195">
        <v>241</v>
      </c>
      <c r="I270" s="127">
        <f>SUM(I271:I272)</f>
        <v>0</v>
      </c>
      <c r="J270" s="127">
        <f t="shared" ref="J270:K270" si="43">SUM(J271:J272)</f>
        <v>0</v>
      </c>
      <c r="K270" s="127">
        <f t="shared" si="43"/>
        <v>0</v>
      </c>
      <c r="L270" s="127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1</v>
      </c>
      <c r="G271" s="224" t="s">
        <v>276</v>
      </c>
      <c r="H271" s="195">
        <v>242</v>
      </c>
      <c r="I271" s="117"/>
      <c r="J271" s="116"/>
      <c r="K271" s="117"/>
      <c r="L271" s="117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33">
        <v>2</v>
      </c>
      <c r="G272" s="224" t="s">
        <v>298</v>
      </c>
      <c r="H272" s="195">
        <v>243</v>
      </c>
      <c r="I272" s="117"/>
      <c r="J272" s="116"/>
      <c r="K272" s="117"/>
      <c r="L272" s="117"/>
      <c r="M272" s="3"/>
      <c r="N272" s="3"/>
      <c r="O272" s="3"/>
      <c r="P272" s="3"/>
      <c r="Q272" s="3"/>
    </row>
    <row r="273" spans="1:17" ht="26.4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625</v>
      </c>
      <c r="H273" s="195">
        <v>244</v>
      </c>
      <c r="I273" s="127">
        <f>I274</f>
        <v>0</v>
      </c>
      <c r="J273" s="129">
        <f>J274</f>
        <v>0</v>
      </c>
      <c r="K273" s="127">
        <f>K274</f>
        <v>0</v>
      </c>
      <c r="L273" s="129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625</v>
      </c>
      <c r="H274" s="195">
        <v>245</v>
      </c>
      <c r="I274" s="123">
        <f>SUM(I275:I276)</f>
        <v>0</v>
      </c>
      <c r="J274" s="124">
        <f>SUM(J275:J276)</f>
        <v>0</v>
      </c>
      <c r="K274" s="125">
        <f>SUM(K275:K276)</f>
        <v>0</v>
      </c>
      <c r="L274" s="125">
        <f>SUM(L275:L276)</f>
        <v>0</v>
      </c>
      <c r="M274" s="3"/>
      <c r="N274" s="3"/>
      <c r="O274" s="3"/>
      <c r="P274" s="3"/>
      <c r="Q274" s="3"/>
    </row>
    <row r="275" spans="1:17" ht="26.4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626</v>
      </c>
      <c r="H275" s="195">
        <v>246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6.4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627</v>
      </c>
      <c r="H276" s="195">
        <v>247</v>
      </c>
      <c r="I276" s="117"/>
      <c r="J276" s="117"/>
      <c r="K276" s="117"/>
      <c r="L276" s="117"/>
      <c r="M276" s="3"/>
      <c r="N276" s="3"/>
      <c r="O276" s="3"/>
      <c r="P276" s="3"/>
      <c r="Q276" s="3"/>
    </row>
    <row r="277" spans="1:17" ht="26.4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628</v>
      </c>
      <c r="H277" s="195">
        <v>248</v>
      </c>
      <c r="I277" s="127">
        <f>I278</f>
        <v>0</v>
      </c>
      <c r="J277" s="128">
        <f>J278</f>
        <v>0</v>
      </c>
      <c r="K277" s="129">
        <f>K278</f>
        <v>0</v>
      </c>
      <c r="L277" s="129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628</v>
      </c>
      <c r="H278" s="195">
        <v>249</v>
      </c>
      <c r="I278" s="127">
        <f>I279+I280</f>
        <v>0</v>
      </c>
      <c r="J278" s="127">
        <f>J279+J280</f>
        <v>0</v>
      </c>
      <c r="K278" s="127">
        <f>K279+K280</f>
        <v>0</v>
      </c>
      <c r="L278" s="127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629</v>
      </c>
      <c r="H279" s="195">
        <v>250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630</v>
      </c>
      <c r="H280" s="195">
        <v>251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631</v>
      </c>
      <c r="H281" s="195">
        <v>252</v>
      </c>
      <c r="I281" s="127">
        <f>I282</f>
        <v>0</v>
      </c>
      <c r="J281" s="128">
        <f>J282</f>
        <v>0</v>
      </c>
      <c r="K281" s="129">
        <f>K282</f>
        <v>0</v>
      </c>
      <c r="L281" s="129">
        <f>L282</f>
        <v>0</v>
      </c>
      <c r="M281" s="3"/>
      <c r="N281" s="3"/>
      <c r="O281" s="3"/>
      <c r="P281" s="3"/>
      <c r="Q281" s="3"/>
    </row>
    <row r="282" spans="1:17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631</v>
      </c>
      <c r="H282" s="195">
        <v>253</v>
      </c>
      <c r="I282" s="127">
        <f>SUM(I283:I284)</f>
        <v>0</v>
      </c>
      <c r="J282" s="128">
        <f>SUM(J283:J284)</f>
        <v>0</v>
      </c>
      <c r="K282" s="129">
        <f>SUM(K283:K284)</f>
        <v>0</v>
      </c>
      <c r="L282" s="129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632</v>
      </c>
      <c r="H283" s="195">
        <v>254</v>
      </c>
      <c r="I283" s="117"/>
      <c r="J283" s="117"/>
      <c r="K283" s="117"/>
      <c r="L283" s="117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633</v>
      </c>
      <c r="H284" s="195">
        <v>255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634</v>
      </c>
      <c r="H285" s="195">
        <v>256</v>
      </c>
      <c r="I285" s="127">
        <f>I286</f>
        <v>0</v>
      </c>
      <c r="J285" s="128">
        <f t="shared" ref="J285:L286" si="44">J286</f>
        <v>0</v>
      </c>
      <c r="K285" s="129">
        <f t="shared" si="44"/>
        <v>0</v>
      </c>
      <c r="L285" s="129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634</v>
      </c>
      <c r="H286" s="195">
        <v>257</v>
      </c>
      <c r="I286" s="127">
        <f>I287</f>
        <v>0</v>
      </c>
      <c r="J286" s="128">
        <f t="shared" si="44"/>
        <v>0</v>
      </c>
      <c r="K286" s="129">
        <f t="shared" si="44"/>
        <v>0</v>
      </c>
      <c r="L286" s="129">
        <f t="shared" si="44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634</v>
      </c>
      <c r="H287" s="195">
        <v>258</v>
      </c>
      <c r="I287" s="117"/>
      <c r="J287" s="117"/>
      <c r="K287" s="117"/>
      <c r="L287" s="117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127">
        <f>I289</f>
        <v>0</v>
      </c>
      <c r="J288" s="157">
        <f t="shared" ref="J288:L289" si="45">J289</f>
        <v>0</v>
      </c>
      <c r="K288" s="129">
        <f t="shared" si="45"/>
        <v>0</v>
      </c>
      <c r="L288" s="129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127">
        <f>I290</f>
        <v>0</v>
      </c>
      <c r="J289" s="157">
        <f t="shared" si="45"/>
        <v>0</v>
      </c>
      <c r="K289" s="129">
        <f t="shared" si="45"/>
        <v>0</v>
      </c>
      <c r="L289" s="129">
        <f t="shared" si="45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622</v>
      </c>
      <c r="H291" s="195">
        <v>262</v>
      </c>
      <c r="I291" s="127">
        <f>I292</f>
        <v>0</v>
      </c>
      <c r="J291" s="157">
        <f>J292</f>
        <v>0</v>
      </c>
      <c r="K291" s="129">
        <f>K292</f>
        <v>0</v>
      </c>
      <c r="L291" s="129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622</v>
      </c>
      <c r="H292" s="195">
        <v>263</v>
      </c>
      <c r="I292" s="127">
        <f>I293+I294</f>
        <v>0</v>
      </c>
      <c r="J292" s="127">
        <f>J293+J294</f>
        <v>0</v>
      </c>
      <c r="K292" s="127">
        <f>K293+K294</f>
        <v>0</v>
      </c>
      <c r="L292" s="127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623</v>
      </c>
      <c r="H293" s="195">
        <v>264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624</v>
      </c>
      <c r="H294" s="195">
        <v>265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693</v>
      </c>
      <c r="H295" s="195">
        <v>266</v>
      </c>
      <c r="I295" s="110">
        <f>SUM(I296+I328)</f>
        <v>0</v>
      </c>
      <c r="J295" s="139">
        <f>SUM(J296+J328)</f>
        <v>0</v>
      </c>
      <c r="K295" s="111">
        <f>SUM(K296+K328)</f>
        <v>0</v>
      </c>
      <c r="L295" s="111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746</v>
      </c>
      <c r="H296" s="195">
        <v>267</v>
      </c>
      <c r="I296" s="127">
        <f>SUM(I297+I306+I310+I314+I318+I321+I324)</f>
        <v>0</v>
      </c>
      <c r="J296" s="157">
        <f>SUM(J297+J306+J310+J314+J318+J321+J324)</f>
        <v>0</v>
      </c>
      <c r="K296" s="129">
        <f>SUM(K297+K306+K310+K314+K318+K321+K324)</f>
        <v>0</v>
      </c>
      <c r="L296" s="129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127">
        <f>SUM(I298+I300+I303)</f>
        <v>0</v>
      </c>
      <c r="J297" s="127">
        <f>SUM(J298+J300+J303)</f>
        <v>0</v>
      </c>
      <c r="K297" s="127">
        <f t="shared" ref="K297:L297" si="46">SUM(K298+K300+K303)</f>
        <v>0</v>
      </c>
      <c r="L297" s="127">
        <f t="shared" si="46"/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127">
        <f>SUM(I299:I299)</f>
        <v>0</v>
      </c>
      <c r="J298" s="157">
        <f>SUM(J299:J299)</f>
        <v>0</v>
      </c>
      <c r="K298" s="129">
        <f>SUM(K299:K299)</f>
        <v>0</v>
      </c>
      <c r="L298" s="129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/>
      <c r="G300" s="224" t="s">
        <v>297</v>
      </c>
      <c r="H300" s="195">
        <v>271</v>
      </c>
      <c r="I300" s="110">
        <f>SUM(I301:I302)</f>
        <v>0</v>
      </c>
      <c r="J300" s="110">
        <f>SUM(J301:J302)</f>
        <v>0</v>
      </c>
      <c r="K300" s="110">
        <f t="shared" ref="K300:L300" si="47">SUM(K301:K302)</f>
        <v>0</v>
      </c>
      <c r="L300" s="110">
        <f t="shared" si="47"/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1</v>
      </c>
      <c r="G301" s="224" t="s">
        <v>274</v>
      </c>
      <c r="H301" s="195">
        <v>272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33">
        <v>2</v>
      </c>
      <c r="G302" s="224" t="s">
        <v>275</v>
      </c>
      <c r="H302" s="195">
        <v>273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/>
      <c r="G303" s="224" t="s">
        <v>278</v>
      </c>
      <c r="H303" s="195">
        <v>274</v>
      </c>
      <c r="I303" s="110">
        <f>SUM(I304:I305)</f>
        <v>0</v>
      </c>
      <c r="J303" s="110">
        <f>SUM(J304:J305)</f>
        <v>0</v>
      </c>
      <c r="K303" s="110">
        <f t="shared" ref="K303:L303" si="48">SUM(K304:K305)</f>
        <v>0</v>
      </c>
      <c r="L303" s="110">
        <f t="shared" si="48"/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1</v>
      </c>
      <c r="G304" s="224" t="s">
        <v>276</v>
      </c>
      <c r="H304" s="195">
        <v>275</v>
      </c>
      <c r="I304" s="117"/>
      <c r="J304" s="117"/>
      <c r="K304" s="117"/>
      <c r="L304" s="117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33">
        <v>2</v>
      </c>
      <c r="G305" s="224" t="s">
        <v>298</v>
      </c>
      <c r="H305" s="195">
        <v>276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127">
        <f>I307</f>
        <v>0</v>
      </c>
      <c r="J306" s="157">
        <f>J307</f>
        <v>0</v>
      </c>
      <c r="K306" s="129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123">
        <f>SUM(I308:I309)</f>
        <v>0</v>
      </c>
      <c r="J307" s="158">
        <f>SUM(J308:J309)</f>
        <v>0</v>
      </c>
      <c r="K307" s="125">
        <f>SUM(K308:K309)</f>
        <v>0</v>
      </c>
      <c r="L307" s="125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635</v>
      </c>
      <c r="H308" s="195">
        <v>279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636</v>
      </c>
      <c r="H309" s="195">
        <v>280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637</v>
      </c>
      <c r="H310" s="195">
        <v>281</v>
      </c>
      <c r="I310" s="127">
        <f>I311</f>
        <v>0</v>
      </c>
      <c r="J310" s="157">
        <f>J311</f>
        <v>0</v>
      </c>
      <c r="K310" s="129">
        <f>K311</f>
        <v>0</v>
      </c>
      <c r="L310" s="129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637</v>
      </c>
      <c r="H311" s="195">
        <v>282</v>
      </c>
      <c r="I311" s="129">
        <f>I312+I313</f>
        <v>0</v>
      </c>
      <c r="J311" s="129">
        <f>J312+J313</f>
        <v>0</v>
      </c>
      <c r="K311" s="129">
        <f>K312+K313</f>
        <v>0</v>
      </c>
      <c r="L311" s="129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638</v>
      </c>
      <c r="H312" s="195">
        <v>283</v>
      </c>
      <c r="I312" s="132"/>
      <c r="J312" s="132"/>
      <c r="K312" s="132"/>
      <c r="L312" s="137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639</v>
      </c>
      <c r="H313" s="195">
        <v>284</v>
      </c>
      <c r="I313" s="117"/>
      <c r="J313" s="117"/>
      <c r="K313" s="117"/>
      <c r="L313" s="117"/>
      <c r="M313" s="3"/>
      <c r="N313" s="3"/>
      <c r="O313" s="3"/>
      <c r="P313" s="3"/>
      <c r="Q313" s="3"/>
    </row>
    <row r="314" spans="1:17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640</v>
      </c>
      <c r="H314" s="195">
        <v>285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640</v>
      </c>
      <c r="H315" s="195">
        <v>286</v>
      </c>
      <c r="I315" s="127">
        <f>SUM(I316:I317)</f>
        <v>0</v>
      </c>
      <c r="J315" s="127">
        <f>SUM(J316:J317)</f>
        <v>0</v>
      </c>
      <c r="K315" s="127">
        <f>SUM(K316:K317)</f>
        <v>0</v>
      </c>
      <c r="L315" s="127">
        <f>SUM(L316:L317)</f>
        <v>0</v>
      </c>
      <c r="M315" s="3"/>
      <c r="N315" s="3"/>
      <c r="O315" s="3"/>
      <c r="P315" s="3"/>
      <c r="Q315" s="3"/>
    </row>
    <row r="316" spans="1:17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641</v>
      </c>
      <c r="H316" s="195">
        <v>287</v>
      </c>
      <c r="I316" s="116"/>
      <c r="J316" s="117"/>
      <c r="K316" s="117"/>
      <c r="L316" s="116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46" t="s">
        <v>642</v>
      </c>
      <c r="H317" s="195">
        <v>288</v>
      </c>
      <c r="I317" s="117"/>
      <c r="J317" s="132"/>
      <c r="K317" s="132"/>
      <c r="L317" s="137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643</v>
      </c>
      <c r="H318" s="195">
        <v>289</v>
      </c>
      <c r="I318" s="125">
        <f>I319</f>
        <v>0</v>
      </c>
      <c r="J318" s="157">
        <f t="shared" ref="J318:L319" si="49">J319</f>
        <v>0</v>
      </c>
      <c r="K318" s="129">
        <f t="shared" si="49"/>
        <v>0</v>
      </c>
      <c r="L318" s="129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643</v>
      </c>
      <c r="H319" s="195">
        <v>290</v>
      </c>
      <c r="I319" s="129">
        <f>I320</f>
        <v>0</v>
      </c>
      <c r="J319" s="158">
        <f t="shared" si="49"/>
        <v>0</v>
      </c>
      <c r="K319" s="125">
        <f t="shared" si="49"/>
        <v>0</v>
      </c>
      <c r="L319" s="125">
        <f t="shared" si="4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644</v>
      </c>
      <c r="H320" s="195">
        <v>291</v>
      </c>
      <c r="I320" s="117"/>
      <c r="J320" s="132"/>
      <c r="K320" s="132"/>
      <c r="L320" s="137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129">
        <f>I322</f>
        <v>0</v>
      </c>
      <c r="J321" s="157">
        <f t="shared" ref="J321:L322" si="50">J322</f>
        <v>0</v>
      </c>
      <c r="K321" s="129">
        <f t="shared" si="50"/>
        <v>0</v>
      </c>
      <c r="L321" s="129">
        <f t="shared" si="5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127">
        <f>I323</f>
        <v>0</v>
      </c>
      <c r="J322" s="157">
        <f t="shared" si="50"/>
        <v>0</v>
      </c>
      <c r="K322" s="129">
        <f t="shared" si="50"/>
        <v>0</v>
      </c>
      <c r="L322" s="129">
        <f t="shared" si="5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132"/>
      <c r="J323" s="132"/>
      <c r="K323" s="132"/>
      <c r="L323" s="137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645</v>
      </c>
      <c r="H324" s="195">
        <v>295</v>
      </c>
      <c r="I324" s="127">
        <f>I325</f>
        <v>0</v>
      </c>
      <c r="J324" s="157">
        <f>J325</f>
        <v>0</v>
      </c>
      <c r="K324" s="129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645</v>
      </c>
      <c r="H325" s="195">
        <v>296</v>
      </c>
      <c r="I325" s="127">
        <f>I326+I327</f>
        <v>0</v>
      </c>
      <c r="J325" s="127">
        <f>J326+J327</f>
        <v>0</v>
      </c>
      <c r="K325" s="127">
        <f>K326+K327</f>
        <v>0</v>
      </c>
      <c r="L325" s="127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646</v>
      </c>
      <c r="H326" s="195">
        <v>297</v>
      </c>
      <c r="I326" s="132"/>
      <c r="J326" s="132"/>
      <c r="K326" s="132"/>
      <c r="L326" s="137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695</v>
      </c>
      <c r="H328" s="195">
        <v>299</v>
      </c>
      <c r="I328" s="127">
        <f>SUM(I329+I338+I342+I346+I350+I353+I356)</f>
        <v>0</v>
      </c>
      <c r="J328" s="157">
        <f>SUM(J329+J338+J342+J346+J350+J353+J356)</f>
        <v>0</v>
      </c>
      <c r="K328" s="129">
        <f>SUM(K329+K338+K342+K346+K350+K353+K356)</f>
        <v>0</v>
      </c>
      <c r="L328" s="129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127">
        <f>I330</f>
        <v>0</v>
      </c>
      <c r="J329" s="157">
        <f>J330</f>
        <v>0</v>
      </c>
      <c r="K329" s="129">
        <f>K330</f>
        <v>0</v>
      </c>
      <c r="L329" s="129">
        <f>L330</f>
        <v>0</v>
      </c>
      <c r="M329" s="3"/>
      <c r="N329" s="3"/>
      <c r="O329" s="3"/>
      <c r="P329" s="3"/>
      <c r="Q329" s="3"/>
    </row>
    <row r="330" spans="1:17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127">
        <f>SUM(I331:I331)</f>
        <v>0</v>
      </c>
      <c r="J330" s="127">
        <f t="shared" ref="J330:P330" si="51">SUM(J331:J331)</f>
        <v>0</v>
      </c>
      <c r="K330" s="127">
        <f t="shared" si="51"/>
        <v>0</v>
      </c>
      <c r="L330" s="127">
        <f t="shared" si="51"/>
        <v>0</v>
      </c>
      <c r="M330" s="349">
        <f t="shared" si="51"/>
        <v>0</v>
      </c>
      <c r="N330" s="349">
        <f t="shared" si="51"/>
        <v>0</v>
      </c>
      <c r="O330" s="349">
        <f t="shared" si="51"/>
        <v>0</v>
      </c>
      <c r="P330" s="349">
        <f t="shared" si="5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132"/>
      <c r="J331" s="132"/>
      <c r="K331" s="132"/>
      <c r="L331" s="137"/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/>
      <c r="G332" s="226" t="s">
        <v>297</v>
      </c>
      <c r="H332" s="195">
        <v>303</v>
      </c>
      <c r="I332" s="127">
        <f>SUM(I333:I334)</f>
        <v>0</v>
      </c>
      <c r="J332" s="127">
        <f t="shared" ref="J332:L332" si="52">SUM(J333:J334)</f>
        <v>0</v>
      </c>
      <c r="K332" s="127">
        <f t="shared" si="52"/>
        <v>0</v>
      </c>
      <c r="L332" s="127">
        <f t="shared" si="52"/>
        <v>0</v>
      </c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1</v>
      </c>
      <c r="G333" s="226" t="s">
        <v>274</v>
      </c>
      <c r="H333" s="195">
        <v>304</v>
      </c>
      <c r="I333" s="132"/>
      <c r="J333" s="132"/>
      <c r="K333" s="132"/>
      <c r="L333" s="137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33">
        <v>2</v>
      </c>
      <c r="G334" s="226" t="s">
        <v>275</v>
      </c>
      <c r="H334" s="195">
        <v>305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/>
      <c r="G335" s="226" t="s">
        <v>278</v>
      </c>
      <c r="H335" s="195">
        <v>306</v>
      </c>
      <c r="I335" s="127">
        <f>SUM(I336:I337)</f>
        <v>0</v>
      </c>
      <c r="J335" s="127">
        <f t="shared" ref="J335:L335" si="53">SUM(J336:J337)</f>
        <v>0</v>
      </c>
      <c r="K335" s="127">
        <f t="shared" si="53"/>
        <v>0</v>
      </c>
      <c r="L335" s="127">
        <f t="shared" si="53"/>
        <v>0</v>
      </c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1</v>
      </c>
      <c r="G336" s="226" t="s">
        <v>276</v>
      </c>
      <c r="H336" s="195">
        <v>307</v>
      </c>
      <c r="I336" s="117"/>
      <c r="J336" s="117"/>
      <c r="K336" s="117"/>
      <c r="L336" s="117"/>
      <c r="M336" s="3"/>
      <c r="N336" s="3"/>
      <c r="O336" s="3"/>
      <c r="P336" s="3"/>
      <c r="Q336" s="3"/>
    </row>
    <row r="337" spans="1:17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33">
        <v>2</v>
      </c>
      <c r="G337" s="226" t="s">
        <v>298</v>
      </c>
      <c r="H337" s="195">
        <v>308</v>
      </c>
      <c r="I337" s="121"/>
      <c r="J337" s="312"/>
      <c r="K337" s="121"/>
      <c r="L337" s="121"/>
      <c r="M337" s="3"/>
      <c r="N337" s="3"/>
      <c r="O337" s="3"/>
      <c r="P337" s="3"/>
      <c r="Q337" s="3"/>
    </row>
    <row r="338" spans="1:17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149">
        <f>I339</f>
        <v>0</v>
      </c>
      <c r="J338" s="159">
        <f>J339</f>
        <v>0</v>
      </c>
      <c r="K338" s="151">
        <f>K339</f>
        <v>0</v>
      </c>
      <c r="L338" s="151">
        <f>L339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127">
        <f>SUM(I340:I341)</f>
        <v>0</v>
      </c>
      <c r="J339" s="128">
        <f>SUM(J340:J341)</f>
        <v>0</v>
      </c>
      <c r="K339" s="129">
        <f>SUM(K340:K341)</f>
        <v>0</v>
      </c>
      <c r="L339" s="129">
        <f>SUM(L340:L341)</f>
        <v>0</v>
      </c>
      <c r="M339" s="3"/>
      <c r="N339" s="3"/>
      <c r="O339" s="3"/>
      <c r="P339" s="3"/>
      <c r="Q339" s="3"/>
    </row>
    <row r="340" spans="1:17" ht="26.4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635</v>
      </c>
      <c r="H340" s="195">
        <v>311</v>
      </c>
      <c r="I340" s="117"/>
      <c r="J340" s="117"/>
      <c r="K340" s="117"/>
      <c r="L340" s="117"/>
      <c r="M340" s="3"/>
      <c r="N340" s="3"/>
      <c r="O340" s="3"/>
      <c r="P340" s="3"/>
      <c r="Q340" s="3"/>
    </row>
    <row r="341" spans="1:17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636</v>
      </c>
      <c r="H341" s="195">
        <v>312</v>
      </c>
      <c r="I341" s="117"/>
      <c r="J341" s="117"/>
      <c r="K341" s="117"/>
      <c r="L341" s="117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637</v>
      </c>
      <c r="H342" s="195">
        <v>313</v>
      </c>
      <c r="I342" s="127">
        <f>I343</f>
        <v>0</v>
      </c>
      <c r="J342" s="128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637</v>
      </c>
      <c r="H343" s="195">
        <v>314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638</v>
      </c>
      <c r="H344" s="195">
        <v>315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639</v>
      </c>
      <c r="H345" s="195">
        <v>316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640</v>
      </c>
      <c r="H346" s="195">
        <v>317</v>
      </c>
      <c r="I346" s="127">
        <f>I347</f>
        <v>0</v>
      </c>
      <c r="J346" s="128">
        <f>J347</f>
        <v>0</v>
      </c>
      <c r="K346" s="129">
        <f>K347</f>
        <v>0</v>
      </c>
      <c r="L346" s="129">
        <f>L347</f>
        <v>0</v>
      </c>
      <c r="M346" s="3"/>
      <c r="N346" s="3"/>
      <c r="O346" s="3"/>
      <c r="P346" s="3"/>
      <c r="Q346" s="3"/>
    </row>
    <row r="347" spans="1:17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640</v>
      </c>
      <c r="H347" s="195">
        <v>318</v>
      </c>
      <c r="I347" s="123">
        <f>SUM(I348:I349)</f>
        <v>0</v>
      </c>
      <c r="J347" s="124">
        <f>SUM(J348:J349)</f>
        <v>0</v>
      </c>
      <c r="K347" s="125">
        <f>SUM(K348:K349)</f>
        <v>0</v>
      </c>
      <c r="L347" s="125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641</v>
      </c>
      <c r="H348" s="195">
        <v>319</v>
      </c>
      <c r="I348" s="117"/>
      <c r="J348" s="117"/>
      <c r="K348" s="117"/>
      <c r="L348" s="11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647</v>
      </c>
      <c r="H349" s="195">
        <v>320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643</v>
      </c>
      <c r="H350" s="195">
        <v>321</v>
      </c>
      <c r="I350" s="127">
        <f>I351</f>
        <v>0</v>
      </c>
      <c r="J350" s="128">
        <f t="shared" ref="J350:L351" si="54">J351</f>
        <v>0</v>
      </c>
      <c r="K350" s="129">
        <f t="shared" si="54"/>
        <v>0</v>
      </c>
      <c r="L350" s="129">
        <f t="shared" si="54"/>
        <v>0</v>
      </c>
      <c r="M350" s="3"/>
      <c r="N350" s="3"/>
      <c r="O350" s="3"/>
      <c r="P350" s="3"/>
      <c r="Q350" s="3"/>
    </row>
    <row r="351" spans="1:17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643</v>
      </c>
      <c r="H351" s="195">
        <v>322</v>
      </c>
      <c r="I351" s="123">
        <f>I352</f>
        <v>0</v>
      </c>
      <c r="J351" s="124">
        <f t="shared" si="54"/>
        <v>0</v>
      </c>
      <c r="K351" s="125">
        <f t="shared" si="54"/>
        <v>0</v>
      </c>
      <c r="L351" s="125">
        <f t="shared" si="54"/>
        <v>0</v>
      </c>
      <c r="M351" s="3"/>
      <c r="N351" s="3"/>
      <c r="O351" s="3"/>
      <c r="P351" s="3"/>
      <c r="Q351" s="3"/>
    </row>
    <row r="352" spans="1:17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643</v>
      </c>
      <c r="H352" s="195">
        <v>323</v>
      </c>
      <c r="I352" s="132"/>
      <c r="J352" s="132"/>
      <c r="K352" s="132"/>
      <c r="L352" s="137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127">
        <f>I354</f>
        <v>0</v>
      </c>
      <c r="J353" s="128">
        <f t="shared" ref="I353:L354" si="55">J354</f>
        <v>0</v>
      </c>
      <c r="K353" s="129">
        <f t="shared" si="55"/>
        <v>0</v>
      </c>
      <c r="L353" s="129">
        <f t="shared" si="55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127">
        <f t="shared" si="55"/>
        <v>0</v>
      </c>
      <c r="J354" s="128">
        <f t="shared" si="55"/>
        <v>0</v>
      </c>
      <c r="K354" s="129">
        <f t="shared" si="55"/>
        <v>0</v>
      </c>
      <c r="L354" s="129">
        <f t="shared" si="55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132"/>
      <c r="J355" s="132"/>
      <c r="K355" s="132"/>
      <c r="L355" s="137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645</v>
      </c>
      <c r="H356" s="195">
        <v>327</v>
      </c>
      <c r="I356" s="127">
        <f>I357</f>
        <v>0</v>
      </c>
      <c r="J356" s="128">
        <f t="shared" ref="J356:L356" si="56">J357</f>
        <v>0</v>
      </c>
      <c r="K356" s="129">
        <f t="shared" si="56"/>
        <v>0</v>
      </c>
      <c r="L356" s="129">
        <f t="shared" si="56"/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645</v>
      </c>
      <c r="H357" s="195">
        <v>328</v>
      </c>
      <c r="I357" s="127">
        <f>SUM(I358:I359)</f>
        <v>0</v>
      </c>
      <c r="J357" s="127">
        <f t="shared" ref="J357:L357" si="57">SUM(J358:J359)</f>
        <v>0</v>
      </c>
      <c r="K357" s="127">
        <f t="shared" si="57"/>
        <v>0</v>
      </c>
      <c r="L357" s="127">
        <f t="shared" si="57"/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46" t="s">
        <v>646</v>
      </c>
      <c r="H358" s="195">
        <v>329</v>
      </c>
      <c r="I358" s="132"/>
      <c r="J358" s="132"/>
      <c r="K358" s="132"/>
      <c r="L358" s="137"/>
      <c r="M358" s="3"/>
      <c r="N358" s="3"/>
      <c r="O358" s="3"/>
      <c r="P358" s="3"/>
      <c r="Q358" s="3"/>
    </row>
    <row r="359" spans="1:17" ht="30" customHeight="1">
      <c r="A359" s="335">
        <v>3</v>
      </c>
      <c r="B359" s="335">
        <v>3</v>
      </c>
      <c r="C359" s="262">
        <v>2</v>
      </c>
      <c r="D359" s="257">
        <v>7</v>
      </c>
      <c r="E359" s="257">
        <v>1</v>
      </c>
      <c r="F359" s="336">
        <v>2</v>
      </c>
      <c r="G359" s="346" t="s">
        <v>341</v>
      </c>
      <c r="H359" s="195">
        <v>330</v>
      </c>
      <c r="I359" s="117"/>
      <c r="J359" s="117"/>
      <c r="K359" s="117"/>
      <c r="L359" s="117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8" t="s">
        <v>138</v>
      </c>
      <c r="H360" s="195">
        <v>331</v>
      </c>
      <c r="I360" s="140">
        <f>SUM(I30+I176)</f>
        <v>1048570</v>
      </c>
      <c r="J360" s="140">
        <f>SUM(J30+J176)</f>
        <v>272190</v>
      </c>
      <c r="K360" s="383">
        <f>SUM(K30+K176)</f>
        <v>255635.41</v>
      </c>
      <c r="L360" s="383">
        <f>SUM(L30+L176)</f>
        <v>255635.41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367"/>
      <c r="H361" s="195"/>
      <c r="I361" s="360"/>
      <c r="J361" s="361"/>
      <c r="K361" s="361"/>
      <c r="L361" s="361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/>
      <c r="E362" s="82"/>
      <c r="F362" s="242"/>
      <c r="G362" s="1" t="s">
        <v>754</v>
      </c>
      <c r="H362" s="359"/>
      <c r="I362" s="362"/>
      <c r="J362" s="361"/>
      <c r="K362" s="362" t="s">
        <v>755</v>
      </c>
      <c r="L362" s="362"/>
      <c r="M362" s="3"/>
      <c r="N362" s="3"/>
      <c r="O362" s="3"/>
      <c r="P362" s="3"/>
      <c r="Q362" s="3"/>
    </row>
    <row r="363" spans="1:17" ht="18.600000000000001">
      <c r="A363" s="187"/>
      <c r="B363" s="188"/>
      <c r="C363" s="188"/>
      <c r="D363" s="239" t="s">
        <v>174</v>
      </c>
      <c r="E363" s="298"/>
      <c r="F363" s="298"/>
      <c r="G363" s="298"/>
      <c r="H363" s="352"/>
      <c r="I363" s="354" t="s">
        <v>132</v>
      </c>
      <c r="J363" s="3"/>
      <c r="K363" s="388" t="s">
        <v>133</v>
      </c>
      <c r="L363" s="388"/>
      <c r="M363" s="3"/>
      <c r="N363" s="3"/>
      <c r="O363" s="3"/>
      <c r="P363" s="3"/>
      <c r="Q363" s="3"/>
    </row>
    <row r="364" spans="1:17" ht="15.6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1:17" ht="15.6">
      <c r="B365" s="3"/>
      <c r="C365" s="3"/>
      <c r="D365" s="82"/>
      <c r="E365" s="82"/>
      <c r="F365" s="242"/>
      <c r="G365" s="82" t="s">
        <v>751</v>
      </c>
      <c r="H365" s="3"/>
      <c r="I365" s="161"/>
      <c r="J365" s="3"/>
      <c r="K365" s="243" t="s">
        <v>752</v>
      </c>
      <c r="L365" s="243"/>
      <c r="M365" s="3"/>
      <c r="N365" s="3"/>
      <c r="O365" s="3"/>
      <c r="P365" s="3"/>
      <c r="Q365" s="3"/>
    </row>
    <row r="366" spans="1:17" ht="26.25" customHeight="1">
      <c r="A366" s="160"/>
      <c r="B366" s="297"/>
      <c r="C366" s="297"/>
      <c r="D366" s="432" t="s">
        <v>747</v>
      </c>
      <c r="E366" s="433"/>
      <c r="F366" s="433"/>
      <c r="G366" s="433"/>
      <c r="H366" s="353"/>
      <c r="I366" s="186" t="s">
        <v>132</v>
      </c>
      <c r="J366" s="297"/>
      <c r="K366" s="388" t="s">
        <v>133</v>
      </c>
      <c r="L366" s="388"/>
      <c r="M366" s="3"/>
      <c r="N366" s="3"/>
      <c r="O366" s="3"/>
      <c r="P366" s="3"/>
      <c r="Q366" s="3"/>
    </row>
    <row r="367" spans="1:17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6">
      <c r="P369" s="3"/>
    </row>
    <row r="370" spans="7:16">
      <c r="P370" s="3"/>
    </row>
    <row r="371" spans="7:16">
      <c r="P371" s="3"/>
    </row>
    <row r="372" spans="7:16">
      <c r="G372" s="160"/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</sheetData>
  <protectedRanges>
    <protectedRange sqref="A23:I23 A24:H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2:L352" name="Range59"/>
    <protectedRange sqref="I323:L323 L248 L189 L195 I316:L316 L184 I258:L258 L255 L186 I344:L344 L214 L207 L211 L217 L219 I358:L358" name="Range53"/>
    <protectedRange sqref="J317:L317" name="Range5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7:L229 I234:L234 I236:L237 I239:L240" name="Range55"/>
    <protectedRange sqref="I24" name="Range72_1"/>
  </protectedRanges>
  <customSheetViews>
    <customSheetView guid="{7F55EFFD-583C-4959-894D-F0F85A7F7DF9}" showPageBreaks="1" zeroValues="0" fitToPage="1" hiddenColumns="1">
      <selection activeCell="R37" sqref="R37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23F461F3-CB09-4668-8748-D953C6FD6A8B}" showPageBreaks="1" zeroValues="0" fitToPage="1" hiddenColumns="1">
      <selection activeCell="J47" sqref="J47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97D3C751-02A2-4096-AFCD-C45C26951139}" showPageBreaks="1" zeroValues="0" fitToPage="1" hiddenColumns="1" topLeftCell="A4">
      <selection activeCell="G15" sqref="G15:K15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</customSheetViews>
  <mergeCells count="21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G25:H25"/>
    <mergeCell ref="A27:F28"/>
    <mergeCell ref="G27:G28"/>
    <mergeCell ref="H27:H28"/>
    <mergeCell ref="I27:J27"/>
    <mergeCell ref="D366:G366"/>
    <mergeCell ref="K366:L366"/>
    <mergeCell ref="L27:L28"/>
    <mergeCell ref="A29:F29"/>
    <mergeCell ref="K27:K28"/>
    <mergeCell ref="K363:L363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12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3.2"/>
  <cols>
    <col min="1" max="2" width="2" bestFit="1" customWidth="1"/>
    <col min="3" max="5" width="1.88671875" bestFit="1" customWidth="1"/>
    <col min="6" max="6" width="2.6640625" bestFit="1" customWidth="1"/>
    <col min="7" max="7" width="48.554687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6.4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6.4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6.4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6.4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6.4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6.4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6.4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6.4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6.4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6.4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6.4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6.4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6.4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6.4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6.4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6.4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6.4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6.4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6.4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6.4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6.4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39.6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6.4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9.6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9.6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9.6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6.4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6.4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9.6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9.6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9.6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9.6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6.4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6.4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6.4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6.4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6.4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6.4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6.4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6.4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6.4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6.4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6.4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7F55EFFD-583C-4959-894D-F0F85A7F7DF9}">
      <selection activeCell="J35" sqref="J35"/>
      <pageMargins left="0.7" right="0.7" top="0.75" bottom="0.75" header="0.3" footer="0.3"/>
    </customSheetView>
    <customSheetView guid="{23F461F3-CB09-4668-8748-D953C6FD6A8B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97D3C751-02A2-4096-AFCD-C45C26951139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'f2'!Print_Titles</vt:lpstr>
      <vt:lpstr>'f2 (2)'!Print_Titles</vt:lpstr>
      <vt:lpstr>'f2 (3)'!Print_Titles</vt:lpstr>
      <vt:lpstr>'F2 _20190101'!Print_Titles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„Windows“ vartotojas</cp:lastModifiedBy>
  <cp:lastPrinted>2021-04-20T10:39:03Z</cp:lastPrinted>
  <dcterms:created xsi:type="dcterms:W3CDTF">2004-04-07T10:43:01Z</dcterms:created>
  <dcterms:modified xsi:type="dcterms:W3CDTF">2021-04-20T10:39:48Z</dcterms:modified>
</cp:coreProperties>
</file>