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2 forma 2023 IV ketvirtis +\2 forma 2023 III ketvirtis Suvestinė\"/>
    </mc:Choice>
  </mc:AlternateContent>
  <xr:revisionPtr revIDLastSave="0" documentId="13_ncr:81_{25D11ED7-05E4-4978-9B56-12AAE4ABBAAA}" xr6:coauthVersionLast="36" xr6:coauthVersionMax="36" xr10:uidLastSave="{00000000-0000-0000-0000-000000000000}"/>
  <bookViews>
    <workbookView xWindow="0" yWindow="0" windowWidth="22944" windowHeight="8736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EAD3D29_059E_486C_AD0E_87404C0BECF8_.wvu.Cols" localSheetId="0" hidden="1">'f2'!$M:$P</definedName>
    <definedName name="Z_DEAD3D29_059E_486C_AD0E_87404C0BECF8_.wvu.Cols" localSheetId="1" hidden="1">'f2 (2)'!$M:$P</definedName>
    <definedName name="Z_DEAD3D29_059E_486C_AD0E_87404C0BECF8_.wvu.Cols" localSheetId="2" hidden="1">'f2 (3)'!$M:$P</definedName>
    <definedName name="Z_DEAD3D29_059E_486C_AD0E_87404C0BECF8_.wvu.Cols" localSheetId="3" hidden="1">'Forma Nr.2 '!$M:$P</definedName>
    <definedName name="Z_DEAD3D29_059E_486C_AD0E_87404C0BECF8_.wvu.PrintTitles" localSheetId="0" hidden="1">'f2'!$19:$25</definedName>
    <definedName name="Z_DEAD3D29_059E_486C_AD0E_87404C0BECF8_.wvu.PrintTitles" localSheetId="1" hidden="1">'f2 (2)'!$19:$25</definedName>
    <definedName name="Z_DEAD3D29_059E_486C_AD0E_87404C0BECF8_.wvu.PrintTitles" localSheetId="2" hidden="1">'f2 (3)'!$19:$25</definedName>
    <definedName name="Z_DEAD3D29_059E_486C_AD0E_87404C0BECF8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„Windows“ vartotojas - Individuali peržiūra" guid="{DEAD3D29-059E-486C-AD0E-87404C0BECF8}" mergeInterval="0" personalView="1" xWindow="6" yWindow="38" windowWidth="1914" windowHeight="1042" activeSheetId="4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Renata - Individuali peržiūra" guid="{0F6C7AC1-7ABB-40A6-B210-0DE58FC3C6C5}" mergeInterval="0" personalView="1" maximized="1" xWindow="-9" yWindow="-9" windowWidth="2578" windowHeight="1408" activeSheetId="4"/>
  </customWorkbookViews>
</workbook>
</file>

<file path=xl/calcChain.xml><?xml version="1.0" encoding="utf-8"?>
<calcChain xmlns="http://schemas.openxmlformats.org/spreadsheetml/2006/main">
  <c r="I196" i="4" l="1"/>
  <c r="L156" i="4"/>
  <c r="L64" i="4"/>
  <c r="L62" i="4"/>
  <c r="L61" i="4"/>
  <c r="L59" i="4"/>
  <c r="L58" i="4"/>
  <c r="L53" i="4"/>
  <c r="L52" i="4"/>
  <c r="L50" i="4"/>
  <c r="L45" i="4"/>
  <c r="L39" i="4"/>
  <c r="J196" i="4" l="1"/>
  <c r="K196" i="4"/>
  <c r="L196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5" i="4"/>
  <c r="K195" i="4"/>
  <c r="J195" i="4"/>
  <c r="I195" i="4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I368" i="4" l="1"/>
  <c r="K226" i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<sst xmlns="http://schemas.openxmlformats.org/spreadsheetml/2006/main" count="2014" uniqueCount="762">
  <si>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</si>
  <si>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</si>
  <si>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</si>
  <si>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</si>
  <si>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</si>
  <si>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</si>
  <si>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</si>
  <si>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</si>
  <si>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</si>
  <si>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</si>
  <si>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</si>
  <si>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</si>
  <si>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</si>
  <si>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</si>
  <si>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</si>
  <si>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</si>
  <si>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</si>
  <si>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</si>
  <si>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</si>
  <si>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</si>
  <si>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</si>
  <si>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</si>
  <si>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</si>
  <si>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</si>
  <si>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</si>
  <si>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</si>
  <si>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</si>
  <si>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</si>
  <si>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</si>
  <si>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</si>
  <si>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</si>
  <si>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</si>
  <si>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</si>
  <si>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</si>
  <si>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</si>
  <si>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</si>
  <si>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</si>
  <si>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</si>
  <si>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</si>
  <si>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</si>
  <si>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</si>
  <si>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</si>
  <si>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</si>
  <si>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</si>
  <si>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</si>
  <si>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</si>
  <si>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</si>
  <si>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</si>
  <si>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</si>
  <si>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</si>
  <si>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</si>
  <si>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</si>
  <si>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</si>
  <si>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</si>
  <si>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</si>
  <si>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</si>
  <si>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</si>
  <si>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</si>
  <si>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</si>
  <si>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</si>
  <si>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</si>
  <si>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</si>
  <si>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</si>
  <si>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</si>
  <si>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</si>
  <si>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</si>
  <si>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</si>
  <si>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</si>
  <si>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</si>
  <si>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</si>
  <si>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</si>
  <si>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</si>
  <si>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</si>
  <si>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</si>
  <si>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</si>
  <si>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</si>
  <si>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</si>
  <si>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</si>
  <si>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</si>
  <si>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</si>
  <si>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</si>
  <si>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</si>
  <si>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</si>
  <si>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</si>
  <si>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</si>
  <si>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</si>
  <si>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</si>
  <si>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</si>
  <si>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</si>
  <si>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</si>
  <si>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</si>
  <si>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</si>
  <si>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</si>
  <si>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</si>
  <si>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</si>
  <si>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</si>
  <si>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</si>
  <si>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</si>
  <si>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</si>
  <si>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</si>
  <si>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</si>
  <si>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</si>
  <si>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</si>
  <si>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</si>
  <si>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</si>
  <si>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</si>
  <si>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</si>
  <si>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</si>
  <si>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</si>
  <si>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</si>
  <si>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</si>
  <si>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</si>
  <si>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</si>
  <si>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</si>
  <si>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</si>
  <si>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</si>
  <si>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</si>
  <si>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</si>
  <si>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</si>
  <si>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</si>
  <si>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</si>
  <si>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</si>
  <si>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</si>
  <si>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</si>
  <si>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</si>
  <si>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</si>
  <si>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</si>
  <si>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</si>
  <si>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</si>
  <si>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</si>
  <si>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</si>
  <si>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</si>
  <si>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</si>
  <si>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</si>
  <si>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</si>
  <si>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</si>
  <si>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</si>
  <si>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</si>
  <si>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</si>
  <si>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</si>
  <si>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</si>
  <si>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</si>
  <si>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</si>
  <si>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</si>
  <si>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</si>
  <si>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</si>
  <si>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</si>
  <si>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</si>
  <si>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</si>
  <si>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</si>
  <si>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</si>
  <si>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</si>
  <si>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</si>
  <si>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</si>
  <si>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</si>
  <si>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</si>
  <si>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</si>
  <si>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</si>
  <si>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</si>
  <si>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</si>
  <si>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</si>
  <si>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</si>
  <si>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</si>
  <si>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</si>
  <si>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</si>
  <si>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</si>
  <si>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</si>
  <si>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</si>
  <si>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</si>
  <si>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</si>
  <si>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</si>
  <si>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</si>
  <si>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</si>
  <si>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</si>
  <si>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</si>
  <si>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</si>
  <si>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</si>
  <si>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</si>
  <si>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</si>
  <si>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</si>
  <si>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</si>
  <si>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</si>
  <si>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</si>
  <si>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</si>
  <si>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</si>
  <si>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</si>
  <si>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</si>
  <si>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</si>
  <si>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</si>
  <si>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</si>
  <si>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</si>
  <si>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</si>
  <si>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</si>
  <si>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</si>
  <si>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</si>
  <si>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</si>
  <si>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</si>
  <si>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</si>
  <si>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</si>
  <si>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</si>
  <si>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</si>
  <si>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</si>
  <si>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</si>
  <si>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</si>
  <si>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</si>
  <si>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</si>
  <si>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</si>
  <si>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</si>
  <si>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</si>
  <si>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</si>
  <si>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</si>
  <si>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</si>
  <si>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</si>
  <si>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</si>
  <si>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</si>
  <si>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</si>
  <si>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</si>
  <si>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</si>
  <si>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</si>
  <si>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</si>
  <si>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</si>
  <si>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</si>
  <si>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</si>
  <si>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</si>
  <si>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</si>
  <si>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</si>
  <si>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</si>
  <si>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</si>
  <si>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</si>
  <si>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</si>
  <si>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</si>
  <si>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</si>
  <si>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</si>
  <si>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</si>
  <si>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</si>
  <si>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</si>
  <si>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</si>
  <si>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</si>
  <si>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</si>
  <si>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</si>
  <si>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</si>
  <si>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</si>
  <si>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</si>
  <si>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</si>
  <si>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</si>
  <si>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</si>
  <si>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</si>
  <si>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</si>
  <si>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</si>
  <si>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</si>
  <si>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</si>
  <si>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</si>
  <si>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</si>
  <si>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</si>
  <si>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</si>
  <si>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</si>
  <si>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</si>
  <si>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</si>
  <si>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</si>
  <si>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</si>
  <si>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</si>
  <si>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</si>
  <si>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</si>
  <si>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</si>
  <si>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</si>
  <si>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</si>
  <si>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</si>
  <si>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</si>
  <si>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</si>
  <si>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</si>
  <si>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</si>
  <si>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</si>
  <si>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</si>
  <si>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</si>
  <si>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</si>
  <si>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</si>
  <si>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</si>
  <si>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</si>
  <si>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</si>
  <si>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</si>
  <si>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</si>
  <si>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</si>
  <si>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</si>
  <si>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</si>
  <si>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</si>
  <si>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</si>
  <si>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</si>
  <si>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</si>
  <si>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</si>
  <si>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</si>
  <si>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</si>
  <si>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</si>
  <si>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</si>
  <si>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</si>
  <si>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</si>
  <si>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</si>
  <si>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</si>
  <si>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</si>
  <si>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</si>
  <si>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</si>
  <si>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</si>
  <si>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</si>
  <si>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</si>
  <si>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</si>
  <si>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</si>
  <si>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</si>
  <si>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</si>
  <si>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</si>
  <si>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</si>
  <si>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</si>
  <si>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</si>
  <si>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</si>
  <si>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</si>
  <si>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</si>
  <si>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</si>
  <si>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</si>
  <si>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</si>
  <si>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</si>
  <si>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</si>
  <si>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</si>
  <si>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</si>
  <si>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</si>
  <si>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</si>
  <si>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</si>
  <si>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</si>
  <si>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</si>
  <si>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</si>
  <si>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</si>
  <si>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</si>
  <si>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</si>
  <si>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</si>
  <si>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</si>
  <si>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</si>
  <si>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</si>
  <si>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</si>
  <si>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</si>
  <si>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</si>
  <si>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</si>
  <si>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</si>
  <si>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</si>
  <si>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</si>
  <si>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</si>
  <si>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</si>
  <si>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</si>
  <si>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</si>
  <si>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</si>
  <si>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</si>
  <si>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</si>
  <si>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</si>
  <si>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</si>
  <si>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</si>
  <si>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</si>
  <si>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</si>
  <si>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</si>
  <si>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</si>
  <si>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</si>
  <si>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</si>
  <si>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</si>
  <si>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</si>
  <si>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</si>
  <si>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</si>
  <si>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</si>
  <si>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</si>
  <si>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</si>
  <si>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</si>
  <si>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</si>
  <si>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</si>
  <si>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</si>
  <si>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</si>
  <si>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</si>
  <si>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</si>
  <si>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</si>
  <si>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</si>
  <si>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</si>
  <si>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</si>
  <si>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</si>
  <si>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</si>
  <si>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</si>
  <si>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</si>
  <si>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</si>
  <si>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</si>
  <si>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</si>
  <si>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</si>
  <si>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</si>
  <si>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</si>
  <si>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</si>
  <si>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</si>
  <si>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</si>
  <si>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</si>
  <si>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</si>
  <si>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</si>
  <si>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</si>
  <si>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</si>
  <si>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</si>
  <si>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</si>
  <si>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</si>
  <si>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</si>
  <si>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</si>
  <si>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</si>
  <si>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</si>
  <si>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</si>
  <si>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</si>
  <si>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</si>
  <si>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</si>
  <si>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</si>
  <si>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</si>
  <si>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</si>
  <si>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</si>
  <si>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</si>
  <si>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</si>
  <si>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</si>
  <si>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</si>
  <si>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</si>
  <si>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</si>
  <si>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</si>
  <si>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</si>
  <si>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</si>
  <si>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</si>
  <si>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</si>
  <si>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</si>
  <si>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</si>
  <si>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</si>
  <si>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</si>
  <si>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</si>
  <si>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</si>
  <si>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</si>
  <si>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</si>
  <si>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</si>
  <si>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</si>
  <si>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</si>
  <si>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</si>
  <si>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</si>
  <si>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</si>
  <si>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</si>
  <si>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</si>
  <si>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</si>
  <si>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</si>
  <si>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</si>
  <si>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</si>
  <si>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</si>
  <si>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</si>
  <si>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</si>
  <si>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</si>
  <si>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</si>
  <si>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</si>
  <si>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</si>
  <si>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</si>
  <si>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</si>
  <si>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</si>
  <si>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</si>
  <si>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</si>
  <si>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</si>
  <si>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</si>
  <si>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</si>
  <si>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</si>
  <si>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</si>
  <si>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</si>
  <si>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</si>
  <si>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</si>
  <si>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</si>
  <si>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</si>
  <si>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</si>
  <si>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</si>
  <si>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</si>
  <si>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</si>
  <si>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</si>
  <si>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</si>
  <si>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</si>
  <si>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</si>
  <si>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</si>
  <si>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</si>
  <si>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</si>
  <si>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</si>
  <si>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</si>
  <si>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</si>
  <si>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</si>
  <si>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</si>
  <si>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</si>
  <si>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</si>
  <si>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</si>
  <si>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</si>
  <si>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</si>
  <si>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</si>
  <si>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</si>
  <si>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</si>
  <si>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</si>
  <si>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</si>
  <si>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</si>
  <si>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</si>
  <si>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</si>
  <si>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</si>
  <si>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</si>
  <si>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</si>
  <si>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</si>
  <si>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</si>
  <si>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</si>
  <si>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</si>
  <si>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</si>
  <si>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</si>
  <si>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</si>
  <si>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</si>
  <si>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</si>
  <si>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</si>
  <si>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</si>
  <si>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</si>
  <si>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</si>
  <si>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</si>
  <si>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</si>
  <si>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</si>
  <si>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</si>
  <si>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</si>
  <si>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</si>
  <si>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</si>
  <si>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</si>
  <si>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</si>
  <si>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</si>
  <si>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</si>
  <si>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</si>
  <si>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</si>
  <si>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</si>
  <si>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</si>
  <si>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</si>
  <si>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</si>
  <si>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</si>
  <si>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</si>
  <si>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</si>
  <si>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</si>
  <si>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</si>
  <si>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</si>
  <si>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</si>
  <si>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</si>
  <si>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</si>
  <si>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</si>
  <si>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</si>
  <si>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</si>
  <si>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</si>
  <si>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</si>
  <si>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</si>
  <si>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</si>
  <si>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</si>
  <si>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</si>
  <si>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</si>
  <si>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</si>
  <si>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</si>
  <si>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</si>
  <si>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</si>
  <si>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</si>
  <si>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</si>
  <si>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</si>
  <si>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</si>
  <si>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</si>
  <si>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</si>
  <si>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</si>
  <si>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</si>
  <si>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</si>
  <si>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</si>
  <si>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</si>
  <si>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</si>
  <si>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</si>
  <si>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</si>
  <si>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</si>
  <si>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</si>
  <si>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</si>
  <si>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</si>
  <si>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</si>
  <si>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</si>
  <si>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</si>
  <si>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</si>
  <si>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</si>
  <si>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</si>
  <si>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</si>
  <si>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</si>
  <si>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</si>
  <si>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</si>
  <si>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</si>
  <si>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</si>
  <si>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</si>
  <si>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</si>
  <si>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</si>
  <si>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</si>
  <si>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</si>
  <si>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</si>
  <si>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</si>
  <si>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</si>
  <si>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</si>
  <si>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</si>
  <si>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</si>
  <si>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</si>
  <si>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</si>
  <si>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</si>
  <si>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</si>
  <si>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</si>
  <si>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</si>
  <si>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</si>
  <si>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</si>
  <si>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</si>
  <si>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</si>
  <si>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</si>
  <si>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</si>
  <si>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</si>
  <si>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</si>
  <si>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</si>
  <si>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</si>
  <si>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</si>
  <si>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</si>
  <si>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</si>
  <si>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</si>
  <si>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</si>
  <si>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</si>
  <si>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</si>
  <si>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</si>
  <si>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</si>
  <si>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</si>
  <si>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</si>
  <si>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</si>
  <si>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</si>
  <si>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</si>
  <si>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</si>
  <si>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</si>
  <si>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</si>
  <si>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</si>
  <si>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</si>
  <si>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</si>
  <si>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</si>
  <si>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</si>
  <si>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</si>
  <si>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</si>
  <si>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</si>
  <si>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</si>
  <si>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</si>
  <si>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</si>
  <si>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</si>
  <si>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</si>
  <si>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</si>
  <si>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</si>
  <si>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</si>
  <si>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</si>
  <si>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</si>
  <si>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</si>
  <si>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</si>
  <si>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</si>
  <si>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</si>
  <si>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</si>
  <si>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</si>
  <si>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</si>
  <si>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</si>
  <si>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</si>
  <si>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</si>
  <si>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</si>
  <si>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</si>
  <si>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</si>
  <si>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</si>
  <si>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</si>
  <si>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</si>
  <si>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</si>
  <si>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</si>
  <si>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</si>
  <si>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</si>
  <si>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</si>
  <si>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</si>
  <si>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</si>
  <si>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</si>
  <si>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</si>
  <si>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</si>
  <si>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</si>
  <si>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</si>
  <si>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</si>
  <si>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</si>
  <si>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</si>
  <si>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</si>
  <si>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</si>
  <si>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</si>
  <si>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</si>
  <si>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</si>
  <si>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</si>
  <si>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</si>
  <si>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</si>
  <si>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</si>
  <si>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</si>
  <si>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</si>
  <si>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</si>
  <si>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</si>
  <si>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</si>
  <si>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</si>
  <si>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</si>
  <si>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</si>
  <si>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</si>
  <si>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</si>
  <si>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</si>
  <si>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</si>
  <si>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</si>
  <si>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</si>
  <si>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</si>
  <si>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</si>
  <si>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</si>
  <si>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</si>
  <si>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</si>
  <si>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</si>
  <si>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</si>
  <si>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</si>
  <si>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</si>
  <si>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</si>
  <si>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</si>
  <si>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</si>
  <si>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</si>
  <si>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</si>
  <si>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</si>
  <si>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</si>
  <si>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</si>
  <si>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</si>
  <si>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</si>
  <si>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</si>
  <si>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</si>
  <si>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</si>
  <si>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</si>
  <si>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</si>
  <si>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</si>
  <si>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</si>
  <si>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</si>
  <si>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</si>
  <si>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</si>
  <si>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</si>
  <si>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</si>
  <si>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</si>
  <si>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</si>
  <si>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</si>
  <si>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</si>
  <si>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</si>
  <si>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</si>
  <si>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</si>
  <si>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</si>
  <si>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</si>
  <si>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</si>
  <si>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</si>
  <si>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</si>
  <si>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</si>
  <si>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</si>
  <si>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</si>
  <si>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</si>
  <si>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</si>
  <si>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</si>
  <si>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</si>
  <si>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</si>
  <si>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</si>
  <si>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</si>
  <si>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</si>
  <si>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</si>
  <si>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</si>
  <si>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</si>
  <si>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</si>
  <si>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</si>
  <si>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</si>
  <si>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PRADINĖ MOKYKLA, 19067531, TAIKOS G. 15, ELEKTRĖNAI</t>
  </si>
  <si>
    <t>Švietimo kokybės ir prieinamumo gerinimas</t>
  </si>
  <si>
    <t>Suvestinė</t>
  </si>
  <si>
    <t>Direktorė</t>
  </si>
  <si>
    <t>Vyr.buhalterė</t>
  </si>
  <si>
    <t xml:space="preserve">                 Virginija Stanislovaitienė</t>
  </si>
  <si>
    <t>Inga Mirinaviečienė</t>
  </si>
  <si>
    <t>(Biudžeto išlaidų sąmatos vykdymo 2023 m. spalio 1 d. metinės, ketvirtinės ataskaitos forma Nr. 2)</t>
  </si>
  <si>
    <t>2023 M. SPALIO 1 D.</t>
  </si>
  <si>
    <t>2023-10-16    Nr.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</si>
</sst>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8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Border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Border="1" applyAlignment="1">
      <alignment horizontal="center" vertical="top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/>
    <xf numFmtId="0" fontId="34" fillId="0" borderId="13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0" fontId="52" fillId="0" borderId="0" xfId="1" applyFont="1"/>
    <xf numFmtId="2" fontId="8" fillId="0" borderId="6" xfId="1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/>
    <xf numFmtId="0" fontId="14" fillId="0" borderId="2" xfId="0" applyFont="1" applyBorder="1" applyAlignment="1">
      <alignment horizontal="center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revisionLog2.xml"/><Relationship Id="rId163" Type="http://schemas.openxmlformats.org/officeDocument/2006/relationships/revisionLog" Target="revisionLog10.xml"/><Relationship Id="rId154" Type="http://schemas.openxmlformats.org/officeDocument/2006/relationships/revisionLog" Target="revisionLog1.xml"/><Relationship Id="rId159" Type="http://schemas.openxmlformats.org/officeDocument/2006/relationships/revisionLog" Target="revisionLog6.xml"/><Relationship Id="rId158" Type="http://schemas.openxmlformats.org/officeDocument/2006/relationships/revisionLog" Target="revisionLog5.xml"/><Relationship Id="rId162" Type="http://schemas.openxmlformats.org/officeDocument/2006/relationships/revisionLog" Target="revisionLog9.xml"/><Relationship Id="rId153" Type="http://schemas.openxmlformats.org/officeDocument/2006/relationships/revisionLog" Target="revisionLog19.xml"/><Relationship Id="rId161" Type="http://schemas.openxmlformats.org/officeDocument/2006/relationships/revisionLog" Target="revisionLog8.xml"/><Relationship Id="rId157" Type="http://schemas.openxmlformats.org/officeDocument/2006/relationships/revisionLog" Target="revisionLog4.xml"/><Relationship Id="rId160" Type="http://schemas.openxmlformats.org/officeDocument/2006/relationships/revisionLog" Target="revisionLog7.xml"/><Relationship Id="rId165" Type="http://schemas.openxmlformats.org/officeDocument/2006/relationships/revisionLog" Target="revisionLog12.xml"/><Relationship Id="rId156" Type="http://schemas.openxmlformats.org/officeDocument/2006/relationships/revisionLog" Target="revisionLog3.xml"/><Relationship Id="rId164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A7FB076-8B81-4DA3-ACD2-CD16F2051937}" diskRevisions="1" revisionId="6489" version="13">
  <header guid="{8642FA64-65F7-4A89-A258-58626C83D242}" dateTime="2024-04-03T13:37:09" maxSheetId="6" userName="„Windows“ vartotojas" r:id="rId153" minRId="6306" maxRId="6361">
    <sheetIdMap count="5">
      <sheetId val="1"/>
      <sheetId val="2"/>
      <sheetId val="3"/>
      <sheetId val="4"/>
      <sheetId val="5"/>
    </sheetIdMap>
  </header>
  <header guid="{DBEFA558-0043-495C-A730-89B619E2EA8C}" dateTime="2024-04-03T13:46:45" maxSheetId="6" userName="„Windows“ vartotojas" r:id="rId154" minRId="6370" maxRId="6377">
    <sheetIdMap count="5">
      <sheetId val="1"/>
      <sheetId val="2"/>
      <sheetId val="3"/>
      <sheetId val="4"/>
      <sheetId val="5"/>
    </sheetIdMap>
  </header>
  <header guid="{6CCB0361-C61F-4070-9955-BCAE3C6CC832}" dateTime="2024-04-03T13:50:03" maxSheetId="6" userName="„Windows“ vartotojas" r:id="rId155" minRId="6386" maxRId="6389">
    <sheetIdMap count="5">
      <sheetId val="1"/>
      <sheetId val="2"/>
      <sheetId val="3"/>
      <sheetId val="4"/>
      <sheetId val="5"/>
    </sheetIdMap>
  </header>
  <header guid="{E4D5517C-436B-4BD4-AC89-834BF5030B77}" dateTime="2024-04-03T13:54:34" maxSheetId="6" userName="„Windows“ vartotojas" r:id="rId156">
    <sheetIdMap count="5">
      <sheetId val="1"/>
      <sheetId val="2"/>
      <sheetId val="3"/>
      <sheetId val="4"/>
      <sheetId val="5"/>
    </sheetIdMap>
  </header>
  <header guid="{5C4B68F5-5156-4506-9577-C60CF5AE3C42}" dateTime="2024-04-03T14:17:02" maxSheetId="6" userName="„Windows“ vartotojas" r:id="rId157" minRId="6398">
    <sheetIdMap count="5">
      <sheetId val="1"/>
      <sheetId val="2"/>
      <sheetId val="3"/>
      <sheetId val="4"/>
      <sheetId val="5"/>
    </sheetIdMap>
  </header>
  <header guid="{B59496FC-7527-49C0-B2F0-91A77B36CE3E}" dateTime="2024-04-24T10:32:55" maxSheetId="6" userName="„Windows“ vartotojas" r:id="rId158">
    <sheetIdMap count="5">
      <sheetId val="1"/>
      <sheetId val="2"/>
      <sheetId val="3"/>
      <sheetId val="4"/>
      <sheetId val="5"/>
    </sheetIdMap>
  </header>
  <header guid="{469F403D-F082-456C-8204-C5BB863574C3}" dateTime="2024-04-24T10:37:57" maxSheetId="6" userName="„Windows“ vartotojas" r:id="rId159" minRId="6415" maxRId="6421">
    <sheetIdMap count="5">
      <sheetId val="1"/>
      <sheetId val="2"/>
      <sheetId val="3"/>
      <sheetId val="4"/>
      <sheetId val="5"/>
    </sheetIdMap>
  </header>
  <header guid="{AF335EFB-1F98-4D6D-8DAF-E3C93E334641}" dateTime="2024-04-24T10:38:19" maxSheetId="6" userName="„Windows“ vartotojas" r:id="rId160" minRId="6430" maxRId="6433">
    <sheetIdMap count="5">
      <sheetId val="1"/>
      <sheetId val="2"/>
      <sheetId val="3"/>
      <sheetId val="4"/>
      <sheetId val="5"/>
    </sheetIdMap>
  </header>
  <header guid="{365297D8-7523-4A54-AE27-8CDB5177C45C}" dateTime="2024-04-24T10:39:16" maxSheetId="6" userName="„Windows“ vartotojas" r:id="rId161" minRId="6434" maxRId="6449">
    <sheetIdMap count="5">
      <sheetId val="1"/>
      <sheetId val="2"/>
      <sheetId val="3"/>
      <sheetId val="4"/>
      <sheetId val="5"/>
    </sheetIdMap>
  </header>
  <header guid="{90CCCE2C-B496-4F9D-9A8D-2EC8B44FE931}" dateTime="2024-04-24T10:41:00" maxSheetId="6" userName="„Windows“ vartotojas" r:id="rId162" minRId="6450" maxRId="6471">
    <sheetIdMap count="5">
      <sheetId val="1"/>
      <sheetId val="2"/>
      <sheetId val="3"/>
      <sheetId val="4"/>
      <sheetId val="5"/>
    </sheetIdMap>
  </header>
  <header guid="{44F88970-BDA3-4C35-970B-F187EF6A281C}" dateTime="2024-04-24T10:41:36" maxSheetId="6" userName="„Windows“ vartotojas" r:id="rId163" minRId="6472" maxRId="6475">
    <sheetIdMap count="5">
      <sheetId val="1"/>
      <sheetId val="2"/>
      <sheetId val="3"/>
      <sheetId val="4"/>
      <sheetId val="5"/>
    </sheetIdMap>
  </header>
  <header guid="{D5BB6112-AC0F-43FB-B625-05B6A4663BFA}" dateTime="2024-04-24T10:42:30" maxSheetId="6" userName="„Windows“ vartotojas" r:id="rId164" minRId="6476" maxRId="6481">
    <sheetIdMap count="5">
      <sheetId val="1"/>
      <sheetId val="2"/>
      <sheetId val="3"/>
      <sheetId val="4"/>
      <sheetId val="5"/>
    </sheetIdMap>
  </header>
  <header guid="{7A7FB076-8B81-4DA3-ACD2-CD16F2051937}" dateTime="2024-04-24T11:03:44" maxSheetId="6" userName="„Windows“ vartotojas" r:id="rId16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0" sId="4" numFmtId="4">
    <nc r="I200">
      <v>6000</v>
    </nc>
  </rcc>
  <rcc rId="6371" sId="4" numFmtId="4">
    <nc r="J200">
      <v>6000</v>
    </nc>
  </rcc>
  <rcc rId="6372" sId="4" numFmtId="4">
    <nc r="K200">
      <v>6000</v>
    </nc>
  </rcc>
  <rcc rId="6373" sId="4" numFmtId="4">
    <nc r="L200">
      <v>6000</v>
    </nc>
  </rcc>
  <rcc rId="6374" sId="4">
    <oc r="I196">
      <f>SUM(I197:I199)</f>
    </oc>
    <nc r="I196">
      <f>SUM(I200)</f>
    </nc>
  </rcc>
  <rcc rId="6375" sId="4">
    <oc r="J196">
      <f>SUM(J197:J199)</f>
    </oc>
    <nc r="J196">
      <f>SUM(J200)</f>
    </nc>
  </rcc>
  <rcc rId="6376" sId="4">
    <oc r="K196">
      <f>SUM(K197:K199)</f>
    </oc>
    <nc r="K196">
      <f>SUM(K200)</f>
    </nc>
  </rcc>
  <rcc rId="6377" sId="4">
    <oc r="L196">
      <f>SUM(L197:L199)</f>
    </oc>
    <nc r="L196">
      <f>SUM(L200)</f>
    </nc>
  </rcc>
  <rfmt sheetId="4" sqref="I139:L139">
    <dxf>
      <numFmt numFmtId="2" formatCode="0.00"/>
    </dxf>
  </rfmt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2" sId="4" numFmtId="4">
    <oc r="I156">
      <v>24071</v>
    </oc>
    <nc r="I156">
      <v>19450</v>
    </nc>
  </rcc>
  <rcc rId="6473" sId="4" numFmtId="4">
    <oc r="J156">
      <v>24071</v>
    </oc>
    <nc r="J156">
      <v>19084</v>
    </nc>
  </rcc>
  <rcc rId="6474" sId="4" numFmtId="4">
    <oc r="K156">
      <v>24071.49</v>
    </oc>
    <nc r="K156">
      <v>18673.82</v>
    </nc>
  </rcc>
  <rcc rId="6475" sId="4" numFmtId="4">
    <oc r="L156">
      <v>24071.49</v>
    </oc>
    <nc r="L156">
      <f>SUM(K156)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6" sId="4" numFmtId="4">
    <oc r="I200">
      <v>6000</v>
    </oc>
    <nc r="I200">
      <v>4000</v>
    </nc>
  </rcc>
  <rcc rId="6477" sId="4" numFmtId="4">
    <oc r="J200">
      <v>6000</v>
    </oc>
    <nc r="J200">
      <v>4000</v>
    </nc>
  </rcc>
  <rcc rId="6478" sId="4" numFmtId="4">
    <oc r="K200">
      <v>6000</v>
    </oc>
    <nc r="K200"/>
  </rcc>
  <rcc rId="6479" sId="4" numFmtId="4">
    <oc r="L200">
      <v>6000</v>
    </oc>
    <nc r="L200"/>
  </rcc>
  <rcc rId="6480" sId="4" numFmtId="4">
    <nc r="I198">
      <v>2000</v>
    </nc>
  </rcc>
  <rcc rId="6481" sId="4">
    <oc r="I196">
      <f>SUM(I200)</f>
    </oc>
    <nc r="I196">
      <f>SUM(I197:I200)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06" sId="4">
    <oc r="G7" t="inlineStr">
      <is>
        <t>(Biudžeto išlaidų sąmatos vykdymo 20__ m. _______ d. metinės, ketvirtinės ataskaitos forma Nr. 2)</t>
      </is>
    </oc>
    <nc r="G7" t="inlineStr">
      <is>
        <t>(Biudžeto išlaidų sąmatos vykdymo 2024 m. sausio 1 d. metinės, ketvirtinės ataskaitos forma Nr. 2)</t>
      </is>
    </nc>
  </rcc>
  <rcc rId="6307" sId="4">
    <oc r="G9" t="inlineStr">
      <is>
        <t>___________________________________________________________________________________________________</t>
      </is>
    </oc>
    <nc r="G9" t="inlineStr">
      <is>
        <t>ELEKTRĖNŲ PRADINĖ MOKYKLA, 19067531, TAIKOS G. 15, ELEKTRĖNAI</t>
      </is>
    </nc>
  </rcc>
  <rcc rId="6308" sId="4">
    <oc r="A13" t="inlineStr">
      <is>
        <t>20______ M. ________________ D.</t>
      </is>
    </oc>
    <nc r="A13" t="inlineStr">
      <is>
        <t>2024 M. SAUSIO 1 D.</t>
      </is>
    </nc>
  </rcc>
  <rcc rId="6309" sId="4">
    <oc r="G18" t="inlineStr">
      <is>
        <t>_________________    Nr. _________</t>
      </is>
    </oc>
    <nc r="G18" t="inlineStr">
      <is>
        <t>2024-01-10    Nr. 33</t>
      </is>
    </nc>
  </rcc>
  <rcc rId="6310" sId="4">
    <nc r="E21" t="inlineStr">
      <is>
        <t>Švietimo kokybės ir prieinamumo gerinimas</t>
      </is>
    </nc>
  </rcc>
  <rfmt sheetId="4" sqref="E21:K21">
    <dxf>
      <alignment horizontal="center"/>
    </dxf>
  </rfmt>
  <rfmt sheetId="4" sqref="E21:K21" start="0" length="2147483647">
    <dxf>
      <font>
        <name val="Times New Roman"/>
        <family val="1"/>
      </font>
    </dxf>
  </rfmt>
  <rcc rId="6311" sId="4" numFmtId="4">
    <nc r="K27">
      <v>9</v>
    </nc>
  </rcc>
  <rcc rId="6312" sId="4" numFmtId="4">
    <nc r="L27">
      <v>1</v>
    </nc>
  </rcc>
  <rcc rId="6313" sId="4">
    <nc r="L28" t="inlineStr">
      <is>
        <t>Suvestinė</t>
      </is>
    </nc>
  </rcc>
  <rcc rId="6314" sId="4" numFmtId="4">
    <nc r="I39">
      <v>1355250</v>
    </nc>
  </rcc>
  <rcc rId="6315" sId="4" odxf="1" dxf="1" numFmtId="4">
    <nc r="J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316" sId="4" odxf="1" dxf="1" numFmtId="4">
    <nc r="K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6317" sId="4" odxf="1" dxf="1" numFmtId="4">
    <nc r="L39">
      <v>1355250</v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fmt sheetId="4" sqref="J41" start="0" length="0">
    <dxf>
      <border outline="0">
        <left style="hair">
          <color indexed="64"/>
        </left>
      </border>
    </dxf>
  </rfmt>
  <rfmt sheetId="4" sqref="L41" start="0" length="0">
    <dxf>
      <border outline="0">
        <left style="hair">
          <color indexed="64"/>
        </left>
      </border>
    </dxf>
  </rfmt>
  <rfmt sheetId="4" sqref="K41:L41">
    <dxf>
      <numFmt numFmtId="2" formatCode="0.00"/>
    </dxf>
  </rfmt>
  <rfmt sheetId="4" sqref="K41:L41">
    <dxf>
      <numFmt numFmtId="165" formatCode="0.000"/>
    </dxf>
  </rfmt>
  <rfmt sheetId="4" sqref="K41:L41">
    <dxf>
      <numFmt numFmtId="2" formatCode="0.00"/>
    </dxf>
  </rfmt>
  <rcc rId="6318" sId="4" numFmtId="4">
    <nc r="I45">
      <v>20442</v>
    </nc>
  </rcc>
  <rcc rId="6319" sId="4" odxf="1" dxf="1" numFmtId="4">
    <nc r="J45">
      <v>20442</v>
    </nc>
    <odxf>
      <border outline="0">
        <left style="hair">
          <color indexed="64"/>
        </left>
      </border>
    </odxf>
    <ndxf>
      <border outline="0">
        <left/>
      </border>
    </ndxf>
  </rcc>
  <rcc rId="6320" sId="4" numFmtId="4">
    <nc r="K45">
      <v>20441.87</v>
    </nc>
  </rcc>
  <rcc rId="6321" sId="4" numFmtId="4">
    <nc r="L45">
      <v>20441.87</v>
    </nc>
  </rcc>
  <rfmt sheetId="4" sqref="K45:L45">
    <dxf>
      <numFmt numFmtId="2" formatCode="0.00"/>
    </dxf>
  </rfmt>
  <rfmt sheetId="4" sqref="K34:L35">
    <dxf>
      <numFmt numFmtId="2" formatCode="0.00"/>
    </dxf>
  </rfmt>
  <rcc rId="6322" sId="4" numFmtId="4">
    <nc r="I50">
      <v>36492</v>
    </nc>
  </rcc>
  <rcc rId="6323" sId="4" numFmtId="4">
    <nc r="J50">
      <v>36492</v>
    </nc>
  </rcc>
  <rcc rId="6324" sId="4" numFmtId="4">
    <nc r="K50">
      <v>36491.620000000003</v>
    </nc>
  </rcc>
  <rcc rId="6325" sId="4" numFmtId="4">
    <nc r="L50">
      <v>36491.620000000003</v>
    </nc>
  </rcc>
  <rfmt sheetId="4" sqref="K46:L50">
    <dxf>
      <numFmt numFmtId="2" formatCode="0.00"/>
    </dxf>
  </rfmt>
  <rcc rId="6326" sId="4" numFmtId="4">
    <nc r="I51">
      <v>495</v>
    </nc>
  </rcc>
  <rcc rId="6327" sId="4" numFmtId="4">
    <nc r="J51">
      <v>495</v>
    </nc>
  </rcc>
  <rcc rId="6328" sId="4" numFmtId="4">
    <nc r="K51">
      <v>495.04</v>
    </nc>
  </rcc>
  <rcc rId="6329" sId="4" numFmtId="4">
    <nc r="L51">
      <v>495.04</v>
    </nc>
  </rcc>
  <rfmt sheetId="4" sqref="K51:L51">
    <dxf>
      <numFmt numFmtId="2" formatCode="0.00"/>
    </dxf>
  </rfmt>
  <rfmt sheetId="4" sqref="K52:L64">
    <dxf>
      <numFmt numFmtId="2" formatCode="0.00"/>
    </dxf>
  </rfmt>
  <rcc rId="6330" sId="4" numFmtId="4">
    <nc r="I52">
      <v>723</v>
    </nc>
  </rcc>
  <rcc rId="6331" sId="4" numFmtId="4">
    <nc r="J52">
      <v>723</v>
    </nc>
  </rcc>
  <rcc rId="6332" sId="4" numFmtId="4">
    <nc r="K52">
      <v>723.52</v>
    </nc>
  </rcc>
  <rcc rId="6333" sId="4" numFmtId="4">
    <nc r="L52">
      <v>723.52</v>
    </nc>
  </rcc>
  <rcc rId="6334" sId="4" numFmtId="4">
    <nc r="I53">
      <v>8737</v>
    </nc>
  </rcc>
  <rcc rId="6335" sId="4" numFmtId="4">
    <nc r="J53">
      <v>8737</v>
    </nc>
  </rcc>
  <rcc rId="6336" sId="4" numFmtId="4">
    <nc r="K53">
      <v>8737.35</v>
    </nc>
  </rcc>
  <rcc rId="6337" sId="4" numFmtId="4">
    <nc r="L53">
      <v>8737.35</v>
    </nc>
  </rcc>
  <rcc rId="6338" sId="4" numFmtId="4">
    <nc r="I58">
      <v>681</v>
    </nc>
  </rcc>
  <rcc rId="6339" sId="4" numFmtId="4">
    <nc r="J58">
      <v>681</v>
    </nc>
  </rcc>
  <rcc rId="6340" sId="4" numFmtId="4">
    <nc r="K58">
      <v>680.87</v>
    </nc>
  </rcc>
  <rcc rId="6341" sId="4" numFmtId="4">
    <nc r="L58">
      <v>680.87</v>
    </nc>
  </rcc>
  <rcc rId="6342" sId="4" numFmtId="4">
    <nc r="I59">
      <v>4416</v>
    </nc>
  </rcc>
  <rcc rId="6343" sId="4" numFmtId="4">
    <nc r="J59">
      <v>4416</v>
    </nc>
  </rcc>
  <rcc rId="6344" sId="4" numFmtId="4">
    <nc r="K59">
      <v>4416</v>
    </nc>
  </rcc>
  <rcc rId="6345" sId="4" numFmtId="4">
    <nc r="L59">
      <v>4416</v>
    </nc>
  </rcc>
  <rcc rId="6346" sId="4" numFmtId="4">
    <nc r="I61">
      <v>37492</v>
    </nc>
  </rcc>
  <rcc rId="6347" sId="4" numFmtId="4">
    <nc r="J61">
      <v>37492</v>
    </nc>
  </rcc>
  <rcc rId="6348" sId="4" numFmtId="4">
    <nc r="K61">
      <v>37492.589999999997</v>
    </nc>
  </rcc>
  <rcc rId="6349" sId="4" numFmtId="4">
    <nc r="L61">
      <v>37492.589999999997</v>
    </nc>
  </rcc>
  <rcc rId="6350" sId="4" numFmtId="4">
    <nc r="I62">
      <v>3707</v>
    </nc>
  </rcc>
  <rcc rId="6351" sId="4" numFmtId="4">
    <nc r="J62">
      <v>3707</v>
    </nc>
  </rcc>
  <rcc rId="6352" sId="4" numFmtId="4">
    <nc r="K62">
      <v>3706.6</v>
    </nc>
  </rcc>
  <rcc rId="6353" sId="4" numFmtId="4">
    <nc r="L62">
      <v>3706.6</v>
    </nc>
  </rcc>
  <rcc rId="6354" sId="4" numFmtId="4">
    <nc r="I64">
      <v>29824</v>
    </nc>
  </rcc>
  <rcc rId="6355" sId="4" numFmtId="4">
    <nc r="J64">
      <v>29824</v>
    </nc>
  </rcc>
  <rcc rId="6356" sId="4" numFmtId="4">
    <nc r="K64">
      <v>29823.05</v>
    </nc>
  </rcc>
  <rcc rId="6357" sId="4" numFmtId="4">
    <nc r="L64">
      <v>29823.05</v>
    </nc>
  </rcc>
  <rcc rId="6358" sId="4" numFmtId="4">
    <nc r="I156">
      <v>24071</v>
    </nc>
  </rcc>
  <rcc rId="6359" sId="4" numFmtId="4">
    <nc r="J156">
      <v>24071</v>
    </nc>
  </rcc>
  <rcc rId="6360" sId="4" numFmtId="4">
    <nc r="K156">
      <v>24071.49</v>
    </nc>
  </rcc>
  <rcc rId="6361" sId="4" numFmtId="4">
    <nc r="L156">
      <v>24071.49</v>
    </nc>
  </rcc>
  <rfmt sheetId="4" sqref="I153:L157">
    <dxf>
      <numFmt numFmtId="2" formatCode="0.00"/>
    </dxf>
  </rfmt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6" sId="4">
    <nc r="G370" t="inlineStr">
      <is>
        <t>Direktorė</t>
      </is>
    </nc>
  </rcc>
  <rcc rId="6387" sId="4">
    <nc r="G373" t="inlineStr">
      <is>
        <t>Vyr.buhalterė</t>
      </is>
    </nc>
  </rcc>
  <rcc rId="6388" sId="4">
    <nc r="K373" t="inlineStr">
      <is>
        <t>Inga Mirinavięčienė</t>
      </is>
    </nc>
  </rcc>
  <rcc rId="6389" sId="4">
    <nc r="K370" t="inlineStr">
      <is>
        <t xml:space="preserve">                 Virginija Stanislovaitienė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7" start="0" length="2147483647">
    <dxf>
      <font>
        <sz val="11"/>
      </font>
    </dxf>
  </rfmt>
  <rfmt sheetId="4" sqref="G7" start="0" length="2147483647">
    <dxf>
      <font>
        <sz val="1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8" sId="4">
    <oc r="K373" t="inlineStr">
      <is>
        <t>Inga Mirinavięčienė</t>
      </is>
    </oc>
    <nc r="K373" t="inlineStr">
      <is>
        <t>Inga Mirinaviečienė</t>
      </is>
    </nc>
  </rcc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5" sId="4">
    <oc r="G7" t="inlineStr">
      <is>
        <t>(Biudžeto išlaidų sąmatos vykdymo 2024 m. sausio 1 d. metinės, ketvirtinės ataskaitos forma Nr. 2)</t>
      </is>
    </oc>
    <nc r="G7" t="inlineStr">
      <is>
        <t>(Biudžeto išlaidų sąmatos vykdymo 2023 m. spalio 1 d. metinės, ketvirtinės ataskaitos forma Nr. 2)</t>
      </is>
    </nc>
  </rcc>
  <rcc rId="6416" sId="4">
    <oc r="A13" t="inlineStr">
      <is>
        <t>2024 M. SAUSIO 1 D.</t>
      </is>
    </oc>
    <nc r="A13" t="inlineStr">
      <is>
        <t>2023 M. SPALIO 1 D.</t>
      </is>
    </nc>
  </rcc>
  <rcc rId="6417" sId="4">
    <oc r="G18" t="inlineStr">
      <is>
        <t>2024-01-10    Nr. 33</t>
      </is>
    </oc>
    <nc r="G18" t="inlineStr">
      <is>
        <t>2023-10-16    Nr. 23</t>
      </is>
    </nc>
  </rcc>
  <rcc rId="6418" sId="4" numFmtId="4">
    <oc r="I39">
      <v>1355250</v>
    </oc>
    <nc r="I39">
      <v>1322770</v>
    </nc>
  </rcc>
  <rcc rId="6419" sId="4" numFmtId="4">
    <oc r="J39">
      <v>1355250</v>
    </oc>
    <nc r="J39">
      <v>1039900</v>
    </nc>
  </rcc>
  <rcc rId="6420" sId="4" numFmtId="4">
    <oc r="K39">
      <v>1355250</v>
    </oc>
    <nc r="K39">
      <v>1000309.69</v>
    </nc>
  </rcc>
  <rcc rId="6421" sId="4" numFmtId="4">
    <oc r="L39">
      <v>1355250</v>
    </oc>
    <nc r="L39">
      <f>SUM(K39)</f>
    </nc>
  </rcc>
  <rfmt sheetId="4" sqref="K36:L39">
    <dxf>
      <numFmt numFmtId="2" formatCode="0.00"/>
    </dxf>
  </rfmt>
  <rcv guid="{DEAD3D29-059E-486C-AD0E-87404C0BECF8}" action="delete"/>
  <rdn rId="0" localSheetId="1" customView="1" name="Z_DEAD3D29_059E_486C_AD0E_87404C0BECF8_.wvu.PrintTitles" hidden="1" oldHidden="1">
    <formula>'f2'!$19:$25</formula>
    <oldFormula>'f2'!$19:$25</oldFormula>
  </rdn>
  <rdn rId="0" localSheetId="1" customView="1" name="Z_DEAD3D29_059E_486C_AD0E_87404C0BECF8_.wvu.Cols" hidden="1" oldHidden="1">
    <formula>'f2'!$M:$P</formula>
    <oldFormula>'f2'!$M:$P</oldFormula>
  </rdn>
  <rdn rId="0" localSheetId="2" customView="1" name="Z_DEAD3D29_059E_486C_AD0E_87404C0BECF8_.wvu.PrintTitles" hidden="1" oldHidden="1">
    <formula>'f2 (2)'!$19:$25</formula>
    <oldFormula>'f2 (2)'!$19:$25</oldFormula>
  </rdn>
  <rdn rId="0" localSheetId="2" customView="1" name="Z_DEAD3D29_059E_486C_AD0E_87404C0BECF8_.wvu.Cols" hidden="1" oldHidden="1">
    <formula>'f2 (2)'!$M:$P</formula>
    <oldFormula>'f2 (2)'!$M:$P</oldFormula>
  </rdn>
  <rdn rId="0" localSheetId="3" customView="1" name="Z_DEAD3D29_059E_486C_AD0E_87404C0BECF8_.wvu.PrintTitles" hidden="1" oldHidden="1">
    <formula>'f2 (3)'!$19:$25</formula>
    <oldFormula>'f2 (3)'!$19:$25</oldFormula>
  </rdn>
  <rdn rId="0" localSheetId="3" customView="1" name="Z_DEAD3D29_059E_486C_AD0E_87404C0BECF8_.wvu.Cols" hidden="1" oldHidden="1">
    <formula>'f2 (3)'!$M:$P</formula>
    <oldFormula>'f2 (3)'!$M:$P</oldFormula>
  </rdn>
  <rdn rId="0" localSheetId="4" customView="1" name="Z_DEAD3D29_059E_486C_AD0E_87404C0BECF8_.wvu.PrintTitles" hidden="1" oldHidden="1">
    <formula>'Forma Nr.2 '!$23:$33</formula>
    <oldFormula>'Forma Nr.2 '!$23:$33</oldFormula>
  </rdn>
  <rdn rId="0" localSheetId="4" customView="1" name="Z_DEAD3D29_059E_486C_AD0E_87404C0BECF8_.wvu.Cols" hidden="1" oldHidden="1">
    <formula>'Forma Nr.2 '!$M:$P</formula>
    <oldFormula>'Forma Nr.2 '!$M:$P</oldFormula>
  </rdn>
  <rcv guid="{DEAD3D29-059E-486C-AD0E-87404C0BECF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30" sId="4" numFmtId="4">
    <oc r="I45">
      <v>20442</v>
    </oc>
    <nc r="I45">
      <v>20060</v>
    </nc>
  </rcc>
  <rcc rId="6431" sId="4" numFmtId="4">
    <oc r="J45">
      <v>20442</v>
    </oc>
    <nc r="J45">
      <v>16224</v>
    </nc>
  </rcc>
  <rcc rId="6432" sId="4" numFmtId="4">
    <oc r="K45">
      <v>20441.87</v>
    </oc>
    <nc r="K45">
      <v>15029.62</v>
    </nc>
  </rcc>
  <rcc rId="6433" sId="4" numFmtId="4">
    <oc r="L45">
      <v>20441.87</v>
    </oc>
    <nc r="L45">
      <f>SUM(K45)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34" sId="4" numFmtId="4">
    <oc r="I50">
      <v>36492</v>
    </oc>
    <nc r="I50">
      <v>34700</v>
    </nc>
  </rcc>
  <rcc rId="6435" sId="4" numFmtId="4">
    <oc r="J50">
      <v>36492</v>
    </oc>
    <nc r="J50">
      <v>26960</v>
    </nc>
  </rcc>
  <rcc rId="6436" sId="4" numFmtId="4">
    <oc r="K50">
      <v>36491.620000000003</v>
    </oc>
    <nc r="K50">
      <v>24554.22</v>
    </nc>
  </rcc>
  <rcc rId="6437" sId="4" numFmtId="4">
    <oc r="L50">
      <v>36491.620000000003</v>
    </oc>
    <nc r="L50">
      <f>SUM(K50)</f>
    </nc>
  </rcc>
  <rcc rId="6438" sId="4" numFmtId="4">
    <oc r="I51">
      <v>495</v>
    </oc>
    <nc r="I51">
      <v>800</v>
    </nc>
  </rcc>
  <rcc rId="6439" sId="4" numFmtId="4">
    <oc r="J51">
      <v>495</v>
    </oc>
    <nc r="J51"/>
  </rcc>
  <rcc rId="6440" sId="4" numFmtId="4">
    <oc r="K51">
      <v>495.04</v>
    </oc>
    <nc r="K51"/>
  </rcc>
  <rcc rId="6441" sId="4" numFmtId="4">
    <oc r="L51">
      <v>495.04</v>
    </oc>
    <nc r="L51"/>
  </rcc>
  <rcc rId="6442" sId="4" numFmtId="4">
    <oc r="I52">
      <v>723</v>
    </oc>
    <nc r="I52">
      <v>1300</v>
    </nc>
  </rcc>
  <rcc rId="6443" sId="4" numFmtId="4">
    <oc r="J52">
      <v>723</v>
    </oc>
    <nc r="J52">
      <v>900</v>
    </nc>
  </rcc>
  <rcc rId="6444" sId="4" numFmtId="4">
    <oc r="K52">
      <v>723.52</v>
    </oc>
    <nc r="K52">
      <v>558.76</v>
    </nc>
  </rcc>
  <rcc rId="6445" sId="4" numFmtId="4">
    <oc r="L52">
      <v>723.52</v>
    </oc>
    <nc r="L52">
      <f>SUM(K52)</f>
    </nc>
  </rcc>
  <rcc rId="6446" sId="4" numFmtId="4">
    <oc r="I53">
      <v>8737</v>
    </oc>
    <nc r="I53">
      <v>9500</v>
    </nc>
  </rcc>
  <rcc rId="6447" sId="4" numFmtId="4">
    <oc r="J53">
      <v>8737</v>
    </oc>
    <nc r="J53">
      <v>6900</v>
    </nc>
  </rcc>
  <rcc rId="6448" sId="4" numFmtId="4">
    <oc r="K53">
      <v>8737.35</v>
    </oc>
    <nc r="K53">
      <v>3116.25</v>
    </nc>
  </rcc>
  <rcc rId="6449" sId="4" numFmtId="4">
    <oc r="L53">
      <v>8737.35</v>
    </oc>
    <nc r="L53">
      <f>SUM(K53)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0" sId="4" numFmtId="4">
    <nc r="I54">
      <v>500</v>
    </nc>
  </rcc>
  <rcc rId="6451" sId="4" numFmtId="4">
    <nc r="J54">
      <v>300</v>
    </nc>
  </rcc>
  <rcc rId="6452" sId="4" numFmtId="4">
    <oc r="I58">
      <v>681</v>
    </oc>
    <nc r="I58">
      <v>1700</v>
    </nc>
  </rcc>
  <rcc rId="6453" sId="4" numFmtId="4">
    <oc r="J58">
      <v>681</v>
    </oc>
    <nc r="J58">
      <v>1200</v>
    </nc>
  </rcc>
  <rcc rId="6454" sId="4" numFmtId="4">
    <oc r="K58">
      <v>680.87</v>
    </oc>
    <nc r="K58">
      <v>433.64</v>
    </nc>
  </rcc>
  <rcc rId="6455" sId="4" numFmtId="4">
    <oc r="L58">
      <v>680.87</v>
    </oc>
    <nc r="L58">
      <f>SUM(K58)</f>
    </nc>
  </rcc>
  <rcc rId="6456" sId="4" numFmtId="4">
    <oc r="I59">
      <v>4416</v>
    </oc>
    <nc r="I59">
      <v>3950</v>
    </nc>
  </rcc>
  <rcc rId="6457" sId="4" numFmtId="4">
    <oc r="J59">
      <v>4416</v>
    </oc>
    <nc r="J59">
      <v>2950</v>
    </nc>
  </rcc>
  <rcc rId="6458" sId="4" numFmtId="4">
    <oc r="K59">
      <v>4416</v>
    </oc>
    <nc r="K59">
      <v>2110</v>
    </nc>
  </rcc>
  <rcc rId="6459" sId="4" numFmtId="4">
    <oc r="L59">
      <v>4416</v>
    </oc>
    <nc r="L59">
      <f>SUM(K59)</f>
    </nc>
  </rcc>
  <rcc rId="6460" sId="4" numFmtId="4">
    <oc r="I61">
      <v>37492</v>
    </oc>
    <nc r="I61">
      <v>39500</v>
    </nc>
  </rcc>
  <rcc rId="6461" sId="4" numFmtId="4">
    <oc r="J61">
      <v>37492</v>
    </oc>
    <nc r="J61">
      <v>33100</v>
    </nc>
  </rcc>
  <rcc rId="6462" sId="4" numFmtId="4">
    <oc r="K61">
      <v>37492.589999999997</v>
    </oc>
    <nc r="K61">
      <v>29134</v>
    </nc>
  </rcc>
  <rcc rId="6463" sId="4" numFmtId="4">
    <oc r="L61">
      <v>37492.589999999997</v>
    </oc>
    <nc r="L61">
      <f>SUM(K61)</f>
    </nc>
  </rcc>
  <rcc rId="6464" sId="4" numFmtId="4">
    <oc r="I62">
      <v>3707</v>
    </oc>
    <nc r="I62">
      <v>3670</v>
    </nc>
  </rcc>
  <rcc rId="6465" sId="4" numFmtId="4">
    <oc r="J62">
      <v>3707</v>
    </oc>
    <nc r="J62">
      <v>1310</v>
    </nc>
  </rcc>
  <rcc rId="6466" sId="4" numFmtId="4">
    <oc r="K62">
      <v>3706.6</v>
    </oc>
    <nc r="K62">
      <v>549.95000000000005</v>
    </nc>
  </rcc>
  <rcc rId="6467" sId="4" numFmtId="4">
    <oc r="L62">
      <v>3706.6</v>
    </oc>
    <nc r="L62">
      <f>SUM(K62)</f>
    </nc>
  </rcc>
  <rcc rId="6468" sId="4" numFmtId="4">
    <oc r="I64">
      <v>29824</v>
    </oc>
    <nc r="I64">
      <v>19150</v>
    </nc>
  </rcc>
  <rcc rId="6469" sId="4" numFmtId="4">
    <oc r="J64">
      <v>29824</v>
    </oc>
    <nc r="J64">
      <v>8992</v>
    </nc>
  </rcc>
  <rcc rId="6470" sId="4" numFmtId="4">
    <oc r="K64">
      <v>29823.05</v>
    </oc>
    <nc r="K64">
      <v>8800.0499999999993</v>
    </nc>
  </rcc>
  <rcc rId="6471" sId="4" numFmtId="4">
    <oc r="L64">
      <v>29823.05</v>
    </oc>
    <nc r="L64">
      <f>SUM(K64)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5" t="s">
        <v>176</v>
      </c>
      <c r="K1" s="396"/>
      <c r="L1" s="39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6"/>
      <c r="K2" s="396"/>
      <c r="L2" s="39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6"/>
      <c r="K3" s="396"/>
      <c r="L3" s="39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6"/>
      <c r="K4" s="396"/>
      <c r="L4" s="39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6"/>
      <c r="K5" s="396"/>
      <c r="L5" s="39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2"/>
      <c r="H6" s="413"/>
      <c r="I6" s="413"/>
      <c r="J6" s="413"/>
      <c r="K6" s="41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7" t="s">
        <v>173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8" t="s">
        <v>161</v>
      </c>
      <c r="H8" s="418"/>
      <c r="I8" s="418"/>
      <c r="J8" s="418"/>
      <c r="K8" s="41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6" t="s">
        <v>163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7" t="s">
        <v>164</v>
      </c>
      <c r="H10" s="417"/>
      <c r="I10" s="417"/>
      <c r="J10" s="417"/>
      <c r="K10" s="41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9" t="s">
        <v>162</v>
      </c>
      <c r="H11" s="419"/>
      <c r="I11" s="419"/>
      <c r="J11" s="419"/>
      <c r="K11" s="41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6" t="s">
        <v>5</v>
      </c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7" t="s">
        <v>165</v>
      </c>
      <c r="H15" s="417"/>
      <c r="I15" s="417"/>
      <c r="J15" s="417"/>
      <c r="K15" s="41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0" t="s">
        <v>166</v>
      </c>
      <c r="H16" s="410"/>
      <c r="I16" s="410"/>
      <c r="J16" s="410"/>
      <c r="K16" s="4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4"/>
      <c r="H17" s="415"/>
      <c r="I17" s="415"/>
      <c r="J17" s="415"/>
      <c r="K17" s="41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3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5"/>
      <c r="D22" s="436"/>
      <c r="E22" s="436"/>
      <c r="F22" s="436"/>
      <c r="G22" s="436"/>
      <c r="H22" s="436"/>
      <c r="I22" s="43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1" t="s">
        <v>7</v>
      </c>
      <c r="H25" s="41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9" t="s">
        <v>2</v>
      </c>
      <c r="B27" s="400"/>
      <c r="C27" s="401"/>
      <c r="D27" s="401"/>
      <c r="E27" s="401"/>
      <c r="F27" s="401"/>
      <c r="G27" s="404" t="s">
        <v>3</v>
      </c>
      <c r="H27" s="406" t="s">
        <v>143</v>
      </c>
      <c r="I27" s="408" t="s">
        <v>147</v>
      </c>
      <c r="J27" s="409"/>
      <c r="K27" s="433" t="s">
        <v>144</v>
      </c>
      <c r="L27" s="43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2"/>
      <c r="B28" s="403"/>
      <c r="C28" s="403"/>
      <c r="D28" s="403"/>
      <c r="E28" s="403"/>
      <c r="F28" s="403"/>
      <c r="G28" s="405"/>
      <c r="H28" s="407"/>
      <c r="I28" s="182" t="s">
        <v>142</v>
      </c>
      <c r="J28" s="183" t="s">
        <v>141</v>
      </c>
      <c r="K28" s="434"/>
      <c r="L28" s="4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4" t="s">
        <v>139</v>
      </c>
      <c r="B29" s="425"/>
      <c r="C29" s="425"/>
      <c r="D29" s="425"/>
      <c r="E29" s="425"/>
      <c r="F29" s="42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0">
        <v>1</v>
      </c>
      <c r="B54" s="421"/>
      <c r="C54" s="421"/>
      <c r="D54" s="421"/>
      <c r="E54" s="421"/>
      <c r="F54" s="42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27">
        <v>1</v>
      </c>
      <c r="B90" s="428"/>
      <c r="C90" s="428"/>
      <c r="D90" s="428"/>
      <c r="E90" s="428"/>
      <c r="F90" s="42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0">
        <v>1</v>
      </c>
      <c r="B131" s="421"/>
      <c r="C131" s="421"/>
      <c r="D131" s="421"/>
      <c r="E131" s="421"/>
      <c r="F131" s="42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0">
        <v>1</v>
      </c>
      <c r="B171" s="421"/>
      <c r="C171" s="421"/>
      <c r="D171" s="421"/>
      <c r="E171" s="421"/>
      <c r="F171" s="42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0">
        <v>1</v>
      </c>
      <c r="B208" s="421"/>
      <c r="C208" s="421"/>
      <c r="D208" s="421"/>
      <c r="E208" s="421"/>
      <c r="F208" s="42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0">
        <v>1</v>
      </c>
      <c r="B247" s="421"/>
      <c r="C247" s="421"/>
      <c r="D247" s="421"/>
      <c r="E247" s="421"/>
      <c r="F247" s="42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0">
        <v>1</v>
      </c>
      <c r="B288" s="421"/>
      <c r="C288" s="421"/>
      <c r="D288" s="421"/>
      <c r="E288" s="421"/>
      <c r="F288" s="42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0">
        <v>1</v>
      </c>
      <c r="B330" s="421"/>
      <c r="C330" s="421"/>
      <c r="D330" s="421"/>
      <c r="E330" s="421"/>
      <c r="F330" s="42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37" t="s">
        <v>133</v>
      </c>
      <c r="L348" s="43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38" t="s">
        <v>175</v>
      </c>
      <c r="E351" s="439"/>
      <c r="F351" s="439"/>
      <c r="G351" s="439"/>
      <c r="H351" s="241"/>
      <c r="I351" s="186" t="s">
        <v>132</v>
      </c>
      <c r="J351" s="5"/>
      <c r="K351" s="437" t="s">
        <v>133</v>
      </c>
      <c r="L351" s="43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5" t="s">
        <v>176</v>
      </c>
      <c r="K1" s="396"/>
      <c r="L1" s="39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6"/>
      <c r="K2" s="396"/>
      <c r="L2" s="39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6"/>
      <c r="K3" s="396"/>
      <c r="L3" s="39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6"/>
      <c r="K4" s="396"/>
      <c r="L4" s="39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6"/>
      <c r="K5" s="396"/>
      <c r="L5" s="39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2"/>
      <c r="H6" s="413"/>
      <c r="I6" s="413"/>
      <c r="J6" s="413"/>
      <c r="K6" s="41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7" t="s">
        <v>173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8" t="s">
        <v>161</v>
      </c>
      <c r="H8" s="418"/>
      <c r="I8" s="418"/>
      <c r="J8" s="418"/>
      <c r="K8" s="41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6" t="s">
        <v>163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7" t="s">
        <v>164</v>
      </c>
      <c r="H10" s="417"/>
      <c r="I10" s="417"/>
      <c r="J10" s="417"/>
      <c r="K10" s="41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9" t="s">
        <v>162</v>
      </c>
      <c r="H11" s="419"/>
      <c r="I11" s="419"/>
      <c r="J11" s="419"/>
      <c r="K11" s="41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6" t="s">
        <v>5</v>
      </c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7" t="s">
        <v>165</v>
      </c>
      <c r="H15" s="417"/>
      <c r="I15" s="417"/>
      <c r="J15" s="417"/>
      <c r="K15" s="41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0" t="s">
        <v>166</v>
      </c>
      <c r="H16" s="410"/>
      <c r="I16" s="410"/>
      <c r="J16" s="410"/>
      <c r="K16" s="4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4"/>
      <c r="H17" s="415"/>
      <c r="I17" s="415"/>
      <c r="J17" s="415"/>
      <c r="K17" s="41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3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40"/>
      <c r="D19" s="441"/>
      <c r="E19" s="441"/>
      <c r="F19" s="441"/>
      <c r="G19" s="441"/>
      <c r="H19" s="441"/>
      <c r="I19" s="44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35" t="s">
        <v>179</v>
      </c>
      <c r="D20" s="436"/>
      <c r="E20" s="436"/>
      <c r="F20" s="436"/>
      <c r="G20" s="436"/>
      <c r="H20" s="436"/>
      <c r="I20" s="43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35" t="s">
        <v>180</v>
      </c>
      <c r="D21" s="436"/>
      <c r="E21" s="436"/>
      <c r="F21" s="436"/>
      <c r="G21" s="436"/>
      <c r="H21" s="436"/>
      <c r="I21" s="43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5" t="s">
        <v>178</v>
      </c>
      <c r="D22" s="436"/>
      <c r="E22" s="436"/>
      <c r="F22" s="436"/>
      <c r="G22" s="436"/>
      <c r="H22" s="436"/>
      <c r="I22" s="43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1" t="s">
        <v>7</v>
      </c>
      <c r="H25" s="41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9" t="s">
        <v>2</v>
      </c>
      <c r="B27" s="400"/>
      <c r="C27" s="401"/>
      <c r="D27" s="401"/>
      <c r="E27" s="401"/>
      <c r="F27" s="401"/>
      <c r="G27" s="404" t="s">
        <v>3</v>
      </c>
      <c r="H27" s="406" t="s">
        <v>143</v>
      </c>
      <c r="I27" s="408" t="s">
        <v>147</v>
      </c>
      <c r="J27" s="409"/>
      <c r="K27" s="433" t="s">
        <v>144</v>
      </c>
      <c r="L27" s="43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2"/>
      <c r="B28" s="403"/>
      <c r="C28" s="403"/>
      <c r="D28" s="403"/>
      <c r="E28" s="403"/>
      <c r="F28" s="403"/>
      <c r="G28" s="405"/>
      <c r="H28" s="407"/>
      <c r="I28" s="182" t="s">
        <v>142</v>
      </c>
      <c r="J28" s="183" t="s">
        <v>141</v>
      </c>
      <c r="K28" s="434"/>
      <c r="L28" s="4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4" t="s">
        <v>139</v>
      </c>
      <c r="B29" s="425"/>
      <c r="C29" s="425"/>
      <c r="D29" s="425"/>
      <c r="E29" s="425"/>
      <c r="F29" s="42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0">
        <v>1</v>
      </c>
      <c r="B54" s="421"/>
      <c r="C54" s="421"/>
      <c r="D54" s="421"/>
      <c r="E54" s="421"/>
      <c r="F54" s="42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27">
        <v>1</v>
      </c>
      <c r="B90" s="428"/>
      <c r="C90" s="428"/>
      <c r="D90" s="428"/>
      <c r="E90" s="428"/>
      <c r="F90" s="42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0">
        <v>1</v>
      </c>
      <c r="B131" s="421"/>
      <c r="C131" s="421"/>
      <c r="D131" s="421"/>
      <c r="E131" s="421"/>
      <c r="F131" s="42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0">
        <v>1</v>
      </c>
      <c r="B171" s="421"/>
      <c r="C171" s="421"/>
      <c r="D171" s="421"/>
      <c r="E171" s="421"/>
      <c r="F171" s="42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0">
        <v>1</v>
      </c>
      <c r="B208" s="421"/>
      <c r="C208" s="421"/>
      <c r="D208" s="421"/>
      <c r="E208" s="421"/>
      <c r="F208" s="42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0">
        <v>1</v>
      </c>
      <c r="B247" s="421"/>
      <c r="C247" s="421"/>
      <c r="D247" s="421"/>
      <c r="E247" s="421"/>
      <c r="F247" s="42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0">
        <v>1</v>
      </c>
      <c r="B288" s="421"/>
      <c r="C288" s="421"/>
      <c r="D288" s="421"/>
      <c r="E288" s="421"/>
      <c r="F288" s="42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0">
        <v>1</v>
      </c>
      <c r="B330" s="421"/>
      <c r="C330" s="421"/>
      <c r="D330" s="421"/>
      <c r="E330" s="421"/>
      <c r="F330" s="42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37" t="s">
        <v>133</v>
      </c>
      <c r="L348" s="43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38" t="s">
        <v>175</v>
      </c>
      <c r="E351" s="439"/>
      <c r="F351" s="439"/>
      <c r="G351" s="439"/>
      <c r="H351" s="241"/>
      <c r="I351" s="186" t="s">
        <v>132</v>
      </c>
      <c r="J351" s="5"/>
      <c r="K351" s="437" t="s">
        <v>133</v>
      </c>
      <c r="L351" s="43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EAD3D29-059E-486C-AD0E-87404C0BECF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12"/>
      <c r="H6" s="413"/>
      <c r="I6" s="413"/>
      <c r="J6" s="413"/>
      <c r="K6" s="41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97" t="s">
        <v>173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18" t="s">
        <v>161</v>
      </c>
      <c r="H8" s="418"/>
      <c r="I8" s="418"/>
      <c r="J8" s="418"/>
      <c r="K8" s="41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6" t="s">
        <v>163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17" t="s">
        <v>164</v>
      </c>
      <c r="H10" s="417"/>
      <c r="I10" s="417"/>
      <c r="J10" s="417"/>
      <c r="K10" s="41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19" t="s">
        <v>162</v>
      </c>
      <c r="H11" s="419"/>
      <c r="I11" s="419"/>
      <c r="J11" s="419"/>
      <c r="K11" s="41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6" t="s">
        <v>5</v>
      </c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17" t="s">
        <v>165</v>
      </c>
      <c r="H15" s="417"/>
      <c r="I15" s="417"/>
      <c r="J15" s="417"/>
      <c r="K15" s="417"/>
      <c r="M15" s="3"/>
      <c r="N15" s="3"/>
      <c r="O15" s="3"/>
      <c r="P15" s="3"/>
    </row>
    <row r="16" spans="1:36" ht="11.25" customHeight="1">
      <c r="G16" s="410" t="s">
        <v>166</v>
      </c>
      <c r="H16" s="410"/>
      <c r="I16" s="410"/>
      <c r="J16" s="410"/>
      <c r="K16" s="410"/>
      <c r="M16" s="3"/>
      <c r="N16" s="3"/>
      <c r="O16" s="3"/>
      <c r="P16" s="3"/>
    </row>
    <row r="17" spans="1:17">
      <c r="A17" s="5"/>
      <c r="B17" s="169"/>
      <c r="C17" s="169"/>
      <c r="D17" s="169"/>
      <c r="E17" s="436"/>
      <c r="F17" s="436"/>
      <c r="G17" s="436"/>
      <c r="H17" s="436"/>
      <c r="I17" s="436"/>
      <c r="J17" s="436"/>
      <c r="K17" s="436"/>
      <c r="L17" s="169"/>
      <c r="M17" s="3"/>
      <c r="N17" s="3"/>
      <c r="O17" s="3"/>
      <c r="P17" s="3"/>
    </row>
    <row r="18" spans="1:17" ht="12" customHeight="1">
      <c r="A18" s="423" t="s">
        <v>177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40"/>
      <c r="D22" s="442"/>
      <c r="E22" s="442"/>
      <c r="F22" s="442"/>
      <c r="G22" s="442"/>
      <c r="H22" s="442"/>
      <c r="I22" s="442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11" t="s">
        <v>7</v>
      </c>
      <c r="H25" s="411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99" t="s">
        <v>2</v>
      </c>
      <c r="B27" s="400"/>
      <c r="C27" s="401"/>
      <c r="D27" s="401"/>
      <c r="E27" s="401"/>
      <c r="F27" s="401"/>
      <c r="G27" s="404" t="s">
        <v>3</v>
      </c>
      <c r="H27" s="406" t="s">
        <v>143</v>
      </c>
      <c r="I27" s="408" t="s">
        <v>147</v>
      </c>
      <c r="J27" s="409"/>
      <c r="K27" s="433" t="s">
        <v>144</v>
      </c>
      <c r="L27" s="431" t="s">
        <v>168</v>
      </c>
      <c r="M27" s="105"/>
      <c r="N27" s="3"/>
      <c r="O27" s="3"/>
      <c r="P27" s="3"/>
    </row>
    <row r="28" spans="1:17" ht="46.5" customHeight="1">
      <c r="A28" s="402"/>
      <c r="B28" s="403"/>
      <c r="C28" s="403"/>
      <c r="D28" s="403"/>
      <c r="E28" s="403"/>
      <c r="F28" s="403"/>
      <c r="G28" s="405"/>
      <c r="H28" s="407"/>
      <c r="I28" s="182" t="s">
        <v>142</v>
      </c>
      <c r="J28" s="183" t="s">
        <v>141</v>
      </c>
      <c r="K28" s="434"/>
      <c r="L28" s="432"/>
      <c r="M28" s="3"/>
      <c r="N28" s="3"/>
      <c r="O28" s="3"/>
      <c r="P28" s="3"/>
      <c r="Q28" s="3"/>
    </row>
    <row r="29" spans="1:17" ht="11.25" customHeight="1">
      <c r="A29" s="424" t="s">
        <v>139</v>
      </c>
      <c r="B29" s="425"/>
      <c r="C29" s="425"/>
      <c r="D29" s="425"/>
      <c r="E29" s="425"/>
      <c r="F29" s="42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07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08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09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30">
        <v>1</v>
      </c>
      <c r="B53" s="421"/>
      <c r="C53" s="421"/>
      <c r="D53" s="421"/>
      <c r="E53" s="421"/>
      <c r="F53" s="42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1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07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1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07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0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07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1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2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2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07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1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07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1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27">
        <v>1</v>
      </c>
      <c r="B90" s="428"/>
      <c r="C90" s="428"/>
      <c r="D90" s="428"/>
      <c r="E90" s="428"/>
      <c r="F90" s="42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13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13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13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13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20">
        <v>1</v>
      </c>
      <c r="B135" s="421"/>
      <c r="C135" s="421"/>
      <c r="D135" s="421"/>
      <c r="E135" s="421"/>
      <c r="F135" s="422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14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14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14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15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15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15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15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15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15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15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15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15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15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15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14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30">
        <v>1</v>
      </c>
      <c r="B179" s="421"/>
      <c r="C179" s="421"/>
      <c r="D179" s="421"/>
      <c r="E179" s="421"/>
      <c r="F179" s="422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16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16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16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16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16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16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16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16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16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16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16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16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16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16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16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17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0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17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0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17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0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17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0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20">
        <v>1</v>
      </c>
      <c r="B217" s="421"/>
      <c r="C217" s="421"/>
      <c r="D217" s="421"/>
      <c r="E217" s="421"/>
      <c r="F217" s="422"/>
      <c r="G217" s="216">
        <v>2</v>
      </c>
      <c r="H217" s="319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18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17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18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17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18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17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18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17" t="s">
        <v>444</v>
      </c>
      <c r="I225" s="293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1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1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18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17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18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17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18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17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18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17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18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17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18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17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18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17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18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294" t="s">
        <v>83</v>
      </c>
      <c r="H243" s="317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295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18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295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17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296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1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296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1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296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1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296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1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296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1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296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1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18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17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18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17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18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17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18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17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18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17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18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17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20">
        <v>1</v>
      </c>
      <c r="B264" s="421"/>
      <c r="C264" s="421"/>
      <c r="D264" s="421"/>
      <c r="E264" s="421"/>
      <c r="F264" s="422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18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17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17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17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17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17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17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17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17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17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17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17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17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17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297">
        <v>3</v>
      </c>
      <c r="B279" s="298">
        <v>2</v>
      </c>
      <c r="C279" s="299">
        <v>2</v>
      </c>
      <c r="D279" s="299">
        <v>1</v>
      </c>
      <c r="E279" s="299">
        <v>1</v>
      </c>
      <c r="F279" s="300">
        <v>2</v>
      </c>
      <c r="G279" s="301" t="s">
        <v>83</v>
      </c>
      <c r="H279" s="317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2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294" t="s">
        <v>170</v>
      </c>
      <c r="H280" s="317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2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294" t="s">
        <v>169</v>
      </c>
      <c r="H281" s="317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1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1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1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1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1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1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17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17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17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17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17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17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17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17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17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17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17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17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17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17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17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17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17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17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17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17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17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17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20">
        <v>1</v>
      </c>
      <c r="B310" s="421"/>
      <c r="C310" s="421"/>
      <c r="D310" s="421"/>
      <c r="E310" s="421"/>
      <c r="F310" s="422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17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17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03" t="s">
        <v>314</v>
      </c>
      <c r="H313" s="322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03" t="s">
        <v>314</v>
      </c>
      <c r="H314" s="317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2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2">
        <v>3</v>
      </c>
      <c r="B316" s="302">
        <v>3</v>
      </c>
      <c r="C316" s="265">
        <v>1</v>
      </c>
      <c r="D316" s="263">
        <v>1</v>
      </c>
      <c r="E316" s="263">
        <v>1</v>
      </c>
      <c r="F316" s="264">
        <v>2</v>
      </c>
      <c r="G316" s="294" t="s">
        <v>83</v>
      </c>
      <c r="H316" s="317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2">
        <v>3</v>
      </c>
      <c r="B317" s="265">
        <v>3</v>
      </c>
      <c r="C317" s="298">
        <v>1</v>
      </c>
      <c r="D317" s="263">
        <v>1</v>
      </c>
      <c r="E317" s="263">
        <v>1</v>
      </c>
      <c r="F317" s="264">
        <v>3</v>
      </c>
      <c r="G317" s="294" t="s">
        <v>126</v>
      </c>
      <c r="H317" s="322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23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23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23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23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23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23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17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2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17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2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17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2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17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2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17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2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17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2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17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2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17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2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17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2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17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2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17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2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17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2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17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2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297">
        <v>3</v>
      </c>
      <c r="B350" s="298">
        <v>3</v>
      </c>
      <c r="C350" s="299">
        <v>2</v>
      </c>
      <c r="D350" s="304">
        <v>1</v>
      </c>
      <c r="E350" s="298">
        <v>1</v>
      </c>
      <c r="F350" s="300">
        <v>2</v>
      </c>
      <c r="G350" s="304" t="s">
        <v>83</v>
      </c>
      <c r="H350" s="317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2">
        <v>3</v>
      </c>
      <c r="B351" s="302">
        <v>3</v>
      </c>
      <c r="C351" s="265">
        <v>2</v>
      </c>
      <c r="D351" s="294">
        <v>1</v>
      </c>
      <c r="E351" s="265">
        <v>1</v>
      </c>
      <c r="F351" s="264">
        <v>3</v>
      </c>
      <c r="G351" s="294" t="s">
        <v>126</v>
      </c>
      <c r="H351" s="322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23">
        <v>301</v>
      </c>
      <c r="I352" s="121"/>
      <c r="J352" s="305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23">
        <v>302</v>
      </c>
      <c r="I353" s="121"/>
      <c r="J353" s="305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23">
        <v>303</v>
      </c>
      <c r="I354" s="121"/>
      <c r="J354" s="305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23">
        <v>304</v>
      </c>
      <c r="I355" s="121"/>
      <c r="J355" s="305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23">
        <v>305</v>
      </c>
      <c r="I356" s="121"/>
      <c r="J356" s="305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23">
        <v>306</v>
      </c>
      <c r="I357" s="121"/>
      <c r="J357" s="305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17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2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17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2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17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20">
        <v>1</v>
      </c>
      <c r="B363" s="421"/>
      <c r="C363" s="421"/>
      <c r="D363" s="421"/>
      <c r="E363" s="421"/>
      <c r="F363" s="422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2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17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2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09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24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09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24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09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24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09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24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09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24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09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24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09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25">
        <v>328</v>
      </c>
      <c r="I380" s="132"/>
      <c r="J380" s="306"/>
      <c r="K380" s="306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24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37" t="s">
        <v>133</v>
      </c>
      <c r="L385" s="437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38" t="s">
        <v>175</v>
      </c>
      <c r="E388" s="439"/>
      <c r="F388" s="439"/>
      <c r="G388" s="439"/>
      <c r="H388" s="241"/>
      <c r="I388" s="186" t="s">
        <v>132</v>
      </c>
      <c r="J388" s="5"/>
      <c r="K388" s="437" t="s">
        <v>133</v>
      </c>
      <c r="L388" s="437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DEAD3D29-059E-486C-AD0E-87404C0BECF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51"/>
  <sheetViews>
    <sheetView showZeros="0" tabSelected="1" topLeftCell="A7" zoomScale="124" zoomScaleNormal="124" zoomScaleSheetLayoutView="120" workbookViewId="0">
      <selection activeCell="R45" sqref="R45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370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372"/>
      <c r="J1" s="363" t="s">
        <v>740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373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373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373"/>
      <c r="J5" s="245" t="s">
        <v>751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73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93" t="s">
        <v>759</v>
      </c>
      <c r="H7" s="361"/>
      <c r="I7" s="361"/>
      <c r="J7" s="362"/>
      <c r="K7" s="362"/>
      <c r="L7" s="37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64"/>
      <c r="H8" s="361"/>
      <c r="I8" s="361"/>
      <c r="J8" s="362"/>
      <c r="K8" s="362"/>
      <c r="L8" s="37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752</v>
      </c>
      <c r="H9" s="245"/>
      <c r="I9" s="245"/>
      <c r="J9" s="356"/>
      <c r="K9" s="356"/>
      <c r="L9" s="37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397" t="s">
        <v>173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366"/>
      <c r="B12" s="367"/>
      <c r="C12" s="367"/>
      <c r="D12" s="367"/>
      <c r="E12" s="367"/>
      <c r="F12" s="367"/>
      <c r="G12" s="418" t="s">
        <v>161</v>
      </c>
      <c r="H12" s="418"/>
      <c r="I12" s="418"/>
      <c r="J12" s="418"/>
      <c r="K12" s="418"/>
      <c r="L12" s="36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16" t="s">
        <v>760</v>
      </c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17" t="s">
        <v>164</v>
      </c>
      <c r="H14" s="417"/>
      <c r="I14" s="417"/>
      <c r="J14" s="417"/>
      <c r="K14" s="417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19" t="s">
        <v>162</v>
      </c>
      <c r="H15" s="419"/>
      <c r="I15" s="419"/>
      <c r="J15" s="419"/>
      <c r="K15" s="41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16" t="s">
        <v>5</v>
      </c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17" t="s">
        <v>761</v>
      </c>
      <c r="H18" s="417"/>
      <c r="I18" s="417"/>
      <c r="J18" s="417"/>
      <c r="K18" s="417"/>
      <c r="M18" s="3"/>
      <c r="N18" s="3"/>
      <c r="O18" s="3"/>
      <c r="P18" s="3"/>
    </row>
    <row r="19" spans="1:35" ht="11.25" customHeight="1">
      <c r="G19" s="410" t="s">
        <v>166</v>
      </c>
      <c r="H19" s="410"/>
      <c r="I19" s="410"/>
      <c r="J19" s="410"/>
      <c r="K19" s="410"/>
      <c r="M19" s="3"/>
      <c r="N19" s="3"/>
      <c r="O19" s="3"/>
      <c r="P19" s="3"/>
    </row>
    <row r="20" spans="1:35" ht="11.25" customHeight="1">
      <c r="G20" s="368"/>
      <c r="H20" s="368"/>
      <c r="I20" s="368"/>
      <c r="J20" s="368"/>
      <c r="K20" s="368"/>
      <c r="M20" s="3"/>
      <c r="N20" s="3"/>
      <c r="O20" s="3"/>
      <c r="P20" s="3"/>
    </row>
    <row r="21" spans="1:35">
      <c r="A21" s="371"/>
      <c r="B21" s="373"/>
      <c r="C21" s="373"/>
      <c r="D21" s="373"/>
      <c r="E21" s="444" t="s">
        <v>753</v>
      </c>
      <c r="F21" s="444"/>
      <c r="G21" s="444"/>
      <c r="H21" s="444"/>
      <c r="I21" s="444"/>
      <c r="J21" s="444"/>
      <c r="K21" s="444"/>
      <c r="L21" s="373"/>
      <c r="M21" s="3"/>
      <c r="N21" s="3"/>
      <c r="O21" s="3"/>
      <c r="P21" s="3"/>
    </row>
    <row r="22" spans="1:35" ht="12" customHeight="1">
      <c r="A22" s="423" t="s">
        <v>177</v>
      </c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374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40"/>
      <c r="D26" s="443"/>
      <c r="E26" s="443"/>
      <c r="F26" s="443"/>
      <c r="G26" s="443"/>
      <c r="H26" s="443"/>
      <c r="I26" s="443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371"/>
      <c r="D27" s="4"/>
      <c r="E27" s="4"/>
      <c r="F27" s="4"/>
      <c r="G27" s="244"/>
      <c r="H27" s="232"/>
      <c r="I27" s="4"/>
      <c r="J27" s="369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371"/>
      <c r="D28" s="4"/>
      <c r="E28" s="4"/>
      <c r="F28" s="4"/>
      <c r="G28" s="229" t="s">
        <v>167</v>
      </c>
      <c r="H28" s="234"/>
      <c r="I28" s="236"/>
      <c r="J28" s="231"/>
      <c r="K28" s="15"/>
      <c r="L28" s="15" t="s">
        <v>754</v>
      </c>
      <c r="M28" s="104"/>
      <c r="N28" s="3"/>
      <c r="O28" s="3"/>
      <c r="P28" s="3"/>
    </row>
    <row r="29" spans="1:35" ht="13.5" customHeight="1">
      <c r="A29" s="3"/>
      <c r="B29" s="3"/>
      <c r="C29" s="371"/>
      <c r="D29" s="4"/>
      <c r="E29" s="4"/>
      <c r="F29" s="4"/>
      <c r="G29" s="411" t="s">
        <v>7</v>
      </c>
      <c r="H29" s="411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45" t="s">
        <v>2</v>
      </c>
      <c r="B31" s="401"/>
      <c r="C31" s="401"/>
      <c r="D31" s="401"/>
      <c r="E31" s="401"/>
      <c r="F31" s="401"/>
      <c r="G31" s="404" t="s">
        <v>3</v>
      </c>
      <c r="H31" s="406" t="s">
        <v>143</v>
      </c>
      <c r="I31" s="408" t="s">
        <v>147</v>
      </c>
      <c r="J31" s="409"/>
      <c r="K31" s="433" t="s">
        <v>144</v>
      </c>
      <c r="L31" s="431" t="s">
        <v>168</v>
      </c>
      <c r="M31" s="105"/>
      <c r="N31" s="3"/>
      <c r="O31" s="3"/>
      <c r="P31" s="3"/>
    </row>
    <row r="32" spans="1:35" ht="46.5" customHeight="1">
      <c r="A32" s="402"/>
      <c r="B32" s="403"/>
      <c r="C32" s="403"/>
      <c r="D32" s="403"/>
      <c r="E32" s="403"/>
      <c r="F32" s="403"/>
      <c r="G32" s="405"/>
      <c r="H32" s="407"/>
      <c r="I32" s="182" t="s">
        <v>142</v>
      </c>
      <c r="J32" s="183" t="s">
        <v>141</v>
      </c>
      <c r="K32" s="434"/>
      <c r="L32" s="432"/>
      <c r="M32" s="3"/>
      <c r="N32" s="3"/>
      <c r="O32" s="3"/>
      <c r="P32" s="3"/>
    </row>
    <row r="33" spans="1:18" ht="11.25" customHeight="1">
      <c r="A33" s="424" t="s">
        <v>139</v>
      </c>
      <c r="B33" s="425"/>
      <c r="C33" s="425"/>
      <c r="D33" s="425"/>
      <c r="E33" s="425"/>
      <c r="F33" s="426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1477050</v>
      </c>
      <c r="J34" s="110">
        <f>SUM(J35+J46+J65+J86+J93+J113+J139+J158+J168)</f>
        <v>1157820</v>
      </c>
      <c r="K34" s="378">
        <f>SUM(K35+K46+K65+K86+K93+K113+K139+K158+K168)</f>
        <v>1103270</v>
      </c>
      <c r="L34" s="379">
        <f>SUM(L35+L46+L65+L86+L93+L113+L139+L158+L168)</f>
        <v>1103270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1342830</v>
      </c>
      <c r="J35" s="110">
        <f>SUM(J36+J42)</f>
        <v>1056124</v>
      </c>
      <c r="K35" s="380">
        <f>SUM(K36+K42)</f>
        <v>1015339.3099999999</v>
      </c>
      <c r="L35" s="381">
        <f>SUM(L36+L42)</f>
        <v>1015339.3099999999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1322770</v>
      </c>
      <c r="J36" s="127">
        <f t="shared" ref="J36:L38" si="0">SUM(J37)</f>
        <v>1039900</v>
      </c>
      <c r="K36" s="384">
        <f t="shared" si="0"/>
        <v>1000309.69</v>
      </c>
      <c r="L36" s="383">
        <f t="shared" si="0"/>
        <v>1000309.69</v>
      </c>
      <c r="M36" s="3"/>
      <c r="N36" s="3"/>
      <c r="O36" s="3"/>
      <c r="P36" s="3"/>
      <c r="Q36" s="375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1322770</v>
      </c>
      <c r="J37" s="110">
        <f t="shared" si="0"/>
        <v>1039900</v>
      </c>
      <c r="K37" s="379">
        <f t="shared" si="0"/>
        <v>1000309.69</v>
      </c>
      <c r="L37" s="379">
        <f t="shared" si="0"/>
        <v>1000309.69</v>
      </c>
      <c r="M37" s="3"/>
      <c r="N37" s="3"/>
      <c r="O37" s="3"/>
      <c r="P37" s="3"/>
      <c r="Q37" s="343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1322770</v>
      </c>
      <c r="J38" s="129">
        <f t="shared" si="0"/>
        <v>1039900</v>
      </c>
      <c r="K38" s="384">
        <f t="shared" si="0"/>
        <v>1000309.69</v>
      </c>
      <c r="L38" s="384">
        <f t="shared" si="0"/>
        <v>1000309.69</v>
      </c>
      <c r="M38" s="3"/>
      <c r="N38" s="3"/>
      <c r="O38" s="3"/>
      <c r="P38" s="3"/>
      <c r="Q38" s="343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1322770</v>
      </c>
      <c r="J39" s="114">
        <v>1039900</v>
      </c>
      <c r="K39" s="394">
        <v>1000309.69</v>
      </c>
      <c r="L39" s="394">
        <f>SUM(K39)</f>
        <v>1000309.69</v>
      </c>
      <c r="M39" s="3"/>
      <c r="N39" s="3"/>
      <c r="O39" s="3"/>
      <c r="P39" s="3"/>
      <c r="Q39" s="343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129">
        <f>K41</f>
        <v>0</v>
      </c>
      <c r="L40" s="129">
        <f t="shared" si="1"/>
        <v>0</v>
      </c>
      <c r="M40" s="3"/>
      <c r="N40" s="3"/>
      <c r="O40" s="3"/>
      <c r="P40" s="3"/>
      <c r="Q40" s="343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6"/>
      <c r="K41" s="377"/>
      <c r="L41" s="377"/>
      <c r="M41" s="3"/>
      <c r="N41" s="3"/>
      <c r="O41" s="3"/>
      <c r="P41" s="3"/>
      <c r="Q41" s="343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20060</v>
      </c>
      <c r="J42" s="127">
        <f t="shared" ref="J42:L43" si="2">J43</f>
        <v>16224</v>
      </c>
      <c r="K42" s="129">
        <f t="shared" si="2"/>
        <v>15029.62</v>
      </c>
      <c r="L42" s="127">
        <f t="shared" si="2"/>
        <v>15029.62</v>
      </c>
      <c r="M42" s="3"/>
      <c r="N42" s="3"/>
      <c r="O42" s="3"/>
      <c r="P42" s="3"/>
      <c r="Q42" s="343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20060</v>
      </c>
      <c r="J43" s="127">
        <f t="shared" si="2"/>
        <v>16224</v>
      </c>
      <c r="K43" s="127">
        <f t="shared" si="2"/>
        <v>15029.62</v>
      </c>
      <c r="L43" s="127">
        <f t="shared" si="2"/>
        <v>15029.62</v>
      </c>
      <c r="M43" s="3"/>
      <c r="N43" s="3"/>
      <c r="O43" s="3"/>
      <c r="P43" s="3"/>
      <c r="Q43" s="375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20060</v>
      </c>
      <c r="J44" s="127">
        <f>J45</f>
        <v>16224</v>
      </c>
      <c r="K44" s="127">
        <f>K45</f>
        <v>15029.62</v>
      </c>
      <c r="L44" s="127">
        <f>L45</f>
        <v>15029.62</v>
      </c>
      <c r="M44" s="3"/>
      <c r="N44" s="3"/>
      <c r="O44" s="3"/>
      <c r="P44" s="3"/>
      <c r="Q44" s="343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20060</v>
      </c>
      <c r="J45" s="117">
        <v>16224</v>
      </c>
      <c r="K45" s="377">
        <v>15029.62</v>
      </c>
      <c r="L45" s="377">
        <f>SUM(K45)</f>
        <v>15029.62</v>
      </c>
      <c r="M45" s="3"/>
      <c r="N45" s="3"/>
      <c r="O45" s="3"/>
      <c r="P45" s="3"/>
      <c r="Q45" s="343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725</v>
      </c>
      <c r="H46" s="195">
        <v>13</v>
      </c>
      <c r="I46" s="118">
        <f>I47</f>
        <v>114770</v>
      </c>
      <c r="J46" s="119">
        <f t="shared" ref="J46:L48" si="3">J47</f>
        <v>82612</v>
      </c>
      <c r="K46" s="382">
        <f t="shared" si="3"/>
        <v>69256.87</v>
      </c>
      <c r="L46" s="382">
        <f t="shared" si="3"/>
        <v>69256.87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725</v>
      </c>
      <c r="H47" s="195">
        <v>14</v>
      </c>
      <c r="I47" s="127">
        <f>I48</f>
        <v>114770</v>
      </c>
      <c r="J47" s="129">
        <f t="shared" si="3"/>
        <v>82612</v>
      </c>
      <c r="K47" s="383">
        <f t="shared" si="3"/>
        <v>69256.87</v>
      </c>
      <c r="L47" s="384">
        <f t="shared" si="3"/>
        <v>69256.87</v>
      </c>
      <c r="M47" s="3"/>
      <c r="N47" s="3"/>
      <c r="O47" s="3"/>
      <c r="P47" s="3"/>
      <c r="Q47" s="375"/>
      <c r="R47" s="343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725</v>
      </c>
      <c r="H48" s="195">
        <v>15</v>
      </c>
      <c r="I48" s="127">
        <f>I49</f>
        <v>114770</v>
      </c>
      <c r="J48" s="129">
        <f t="shared" si="3"/>
        <v>82612</v>
      </c>
      <c r="K48" s="385">
        <f t="shared" si="3"/>
        <v>69256.87</v>
      </c>
      <c r="L48" s="385">
        <f t="shared" si="3"/>
        <v>69256.87</v>
      </c>
      <c r="M48" s="3"/>
      <c r="N48" s="3"/>
      <c r="O48" s="3"/>
      <c r="P48" s="3"/>
      <c r="Q48" s="343"/>
      <c r="R48" s="375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725</v>
      </c>
      <c r="H49" s="195">
        <v>16</v>
      </c>
      <c r="I49" s="149">
        <f>SUM(I50:I64)</f>
        <v>114770</v>
      </c>
      <c r="J49" s="149">
        <f>SUM(J50:J64)</f>
        <v>82612</v>
      </c>
      <c r="K49" s="386">
        <f>SUM(K50:K64)</f>
        <v>69256.87</v>
      </c>
      <c r="L49" s="386">
        <f>SUM(L50:L64)</f>
        <v>69256.87</v>
      </c>
      <c r="M49" s="3"/>
      <c r="N49" s="3"/>
      <c r="O49" s="3"/>
      <c r="P49" s="3"/>
      <c r="Q49" s="343"/>
      <c r="R49" s="375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34700</v>
      </c>
      <c r="J50" s="116">
        <v>26960</v>
      </c>
      <c r="K50" s="377">
        <v>24554.22</v>
      </c>
      <c r="L50" s="377">
        <f>SUM(K50)</f>
        <v>24554.22</v>
      </c>
      <c r="M50" s="3"/>
      <c r="N50" s="3"/>
      <c r="O50" s="3"/>
      <c r="P50" s="3"/>
      <c r="Q50" s="343"/>
      <c r="R50" s="375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726</v>
      </c>
      <c r="H51" s="195">
        <v>18</v>
      </c>
      <c r="I51" s="116">
        <v>800</v>
      </c>
      <c r="J51" s="116"/>
      <c r="K51" s="377"/>
      <c r="L51" s="377"/>
      <c r="M51" s="3"/>
      <c r="N51" s="3"/>
      <c r="O51" s="3"/>
      <c r="P51" s="3"/>
      <c r="Q51" s="343"/>
      <c r="R51" s="375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727</v>
      </c>
      <c r="H52" s="195">
        <v>19</v>
      </c>
      <c r="I52" s="116">
        <v>1300</v>
      </c>
      <c r="J52" s="116">
        <v>900</v>
      </c>
      <c r="K52" s="377">
        <v>558.76</v>
      </c>
      <c r="L52" s="377">
        <f>SUM(K52)</f>
        <v>558.76</v>
      </c>
      <c r="M52" s="3"/>
      <c r="N52" s="3"/>
      <c r="O52" s="3"/>
      <c r="P52" s="3"/>
      <c r="Q52" s="343"/>
      <c r="R52" s="375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695</v>
      </c>
      <c r="H53" s="195">
        <v>20</v>
      </c>
      <c r="I53" s="116">
        <v>9500</v>
      </c>
      <c r="J53" s="116">
        <v>6900</v>
      </c>
      <c r="K53" s="377">
        <v>3116.25</v>
      </c>
      <c r="L53" s="377">
        <f>SUM(K53)</f>
        <v>3116.25</v>
      </c>
      <c r="M53" s="3"/>
      <c r="N53" s="3"/>
      <c r="O53" s="3"/>
      <c r="P53" s="3"/>
      <c r="Q53" s="343"/>
      <c r="R53" s="375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728</v>
      </c>
      <c r="H54" s="195">
        <v>21</v>
      </c>
      <c r="I54" s="116">
        <v>500</v>
      </c>
      <c r="J54" s="116">
        <v>300</v>
      </c>
      <c r="K54" s="377"/>
      <c r="L54" s="377"/>
      <c r="M54" s="3"/>
      <c r="N54" s="3"/>
      <c r="O54" s="3"/>
      <c r="P54" s="3"/>
      <c r="Q54" s="343"/>
      <c r="R54" s="375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377"/>
      <c r="L55" s="377"/>
      <c r="M55" s="3"/>
      <c r="N55" s="3"/>
      <c r="O55" s="3"/>
      <c r="P55" s="3"/>
      <c r="Q55" s="343"/>
      <c r="R55" s="37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377"/>
      <c r="L56" s="377"/>
      <c r="M56" s="3"/>
      <c r="N56" s="3"/>
      <c r="O56" s="3"/>
      <c r="P56" s="3"/>
      <c r="Q56" s="343"/>
      <c r="R56" s="375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47" t="s">
        <v>674</v>
      </c>
      <c r="H57" s="195">
        <v>24</v>
      </c>
      <c r="I57" s="117"/>
      <c r="J57" s="117"/>
      <c r="K57" s="387"/>
      <c r="L57" s="387"/>
      <c r="M57" s="3"/>
      <c r="N57" s="3"/>
      <c r="O57" s="3"/>
      <c r="P57" s="3"/>
      <c r="Q57" s="343"/>
      <c r="R57" s="375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39" t="s">
        <v>729</v>
      </c>
      <c r="H58" s="195">
        <v>25</v>
      </c>
      <c r="I58" s="117">
        <v>1700</v>
      </c>
      <c r="J58" s="116">
        <v>1200</v>
      </c>
      <c r="K58" s="377">
        <v>433.64</v>
      </c>
      <c r="L58" s="377">
        <f>SUM(K58)</f>
        <v>433.64</v>
      </c>
      <c r="M58" s="3"/>
      <c r="N58" s="3"/>
      <c r="O58" s="3"/>
      <c r="P58" s="3"/>
      <c r="Q58" s="343"/>
      <c r="R58" s="375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3950</v>
      </c>
      <c r="J59" s="116">
        <v>2950</v>
      </c>
      <c r="K59" s="377">
        <v>2110</v>
      </c>
      <c r="L59" s="377">
        <f>SUM(K59)</f>
        <v>2110</v>
      </c>
      <c r="M59" s="3"/>
      <c r="N59" s="3"/>
      <c r="O59" s="3"/>
      <c r="P59" s="3"/>
      <c r="Q59" s="343"/>
      <c r="R59" s="375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696</v>
      </c>
      <c r="H60" s="195">
        <v>27</v>
      </c>
      <c r="I60" s="117"/>
      <c r="J60" s="117"/>
      <c r="K60" s="387"/>
      <c r="L60" s="387"/>
      <c r="M60" s="3"/>
      <c r="N60" s="3"/>
      <c r="O60" s="3"/>
      <c r="P60" s="3"/>
      <c r="Q60" s="343"/>
      <c r="R60" s="375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697</v>
      </c>
      <c r="H61" s="195">
        <v>28</v>
      </c>
      <c r="I61" s="117">
        <v>39500</v>
      </c>
      <c r="J61" s="116">
        <v>33100</v>
      </c>
      <c r="K61" s="377">
        <v>29134</v>
      </c>
      <c r="L61" s="377">
        <f>SUM(K61)</f>
        <v>29134</v>
      </c>
      <c r="M61" s="3"/>
      <c r="N61" s="3"/>
      <c r="O61" s="3"/>
      <c r="P61" s="3"/>
      <c r="Q61" s="343"/>
      <c r="R61" s="375"/>
    </row>
    <row r="62" spans="1:18" ht="27.75" customHeight="1">
      <c r="A62" s="328">
        <v>2</v>
      </c>
      <c r="B62" s="262">
        <v>2</v>
      </c>
      <c r="C62" s="257">
        <v>1</v>
      </c>
      <c r="D62" s="257">
        <v>1</v>
      </c>
      <c r="E62" s="257">
        <v>1</v>
      </c>
      <c r="F62" s="329">
        <v>21</v>
      </c>
      <c r="G62" s="339" t="s">
        <v>698</v>
      </c>
      <c r="H62" s="195">
        <v>29</v>
      </c>
      <c r="I62" s="117">
        <v>3670</v>
      </c>
      <c r="J62" s="116">
        <v>1310</v>
      </c>
      <c r="K62" s="377">
        <v>549.95000000000005</v>
      </c>
      <c r="L62" s="377">
        <f>SUM(K62)</f>
        <v>549.95000000000005</v>
      </c>
      <c r="M62" s="3"/>
      <c r="N62" s="3"/>
      <c r="O62" s="3"/>
      <c r="P62" s="3"/>
      <c r="Q62" s="343"/>
      <c r="R62" s="375"/>
    </row>
    <row r="63" spans="1:18" ht="12" customHeight="1">
      <c r="A63" s="328">
        <v>2</v>
      </c>
      <c r="B63" s="262">
        <v>2</v>
      </c>
      <c r="C63" s="257">
        <v>1</v>
      </c>
      <c r="D63" s="257">
        <v>1</v>
      </c>
      <c r="E63" s="257">
        <v>1</v>
      </c>
      <c r="F63" s="329">
        <v>22</v>
      </c>
      <c r="G63" s="339" t="s">
        <v>680</v>
      </c>
      <c r="H63" s="195">
        <v>30</v>
      </c>
      <c r="I63" s="117"/>
      <c r="J63" s="116"/>
      <c r="K63" s="377"/>
      <c r="L63" s="377"/>
      <c r="M63" s="3"/>
      <c r="N63" s="3"/>
      <c r="O63" s="3"/>
      <c r="P63" s="3"/>
      <c r="Q63" s="343"/>
      <c r="R63" s="375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39" t="s">
        <v>699</v>
      </c>
      <c r="H64" s="195">
        <v>31</v>
      </c>
      <c r="I64" s="117">
        <v>19150</v>
      </c>
      <c r="J64" s="116">
        <v>8992</v>
      </c>
      <c r="K64" s="377">
        <v>8800.0499999999993</v>
      </c>
      <c r="L64" s="377">
        <f>SUM(K64)</f>
        <v>8800.0499999999993</v>
      </c>
      <c r="M64" s="3"/>
      <c r="N64" s="3"/>
      <c r="O64" s="3"/>
      <c r="P64" s="3"/>
      <c r="Q64" s="343"/>
      <c r="R64" s="375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 s="375"/>
      <c r="R66" s="343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43"/>
      <c r="R67" s="375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43"/>
      <c r="R68" s="375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43"/>
      <c r="R69" s="375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43"/>
      <c r="R70" s="375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43"/>
      <c r="R71" s="375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43"/>
      <c r="R72" s="375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43"/>
      <c r="R73" s="375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43"/>
      <c r="R74" s="375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43"/>
      <c r="R75" s="3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28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43"/>
      <c r="R76" s="375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744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43"/>
      <c r="R77" s="375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745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43"/>
      <c r="R78" s="375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48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43"/>
      <c r="R79" s="375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28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43"/>
      <c r="R80" s="375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48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43"/>
      <c r="R81" s="375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48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48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48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48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39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39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39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39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1">
        <v>2</v>
      </c>
      <c r="B109" s="332">
        <v>5</v>
      </c>
      <c r="C109" s="330">
        <v>3</v>
      </c>
      <c r="D109" s="283">
        <v>2</v>
      </c>
      <c r="E109" s="332"/>
      <c r="F109" s="333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1">
        <v>2</v>
      </c>
      <c r="B110" s="332">
        <v>5</v>
      </c>
      <c r="C110" s="330">
        <v>3</v>
      </c>
      <c r="D110" s="283">
        <v>2</v>
      </c>
      <c r="E110" s="332">
        <v>1</v>
      </c>
      <c r="F110" s="333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1">
        <v>2</v>
      </c>
      <c r="B111" s="332">
        <v>5</v>
      </c>
      <c r="C111" s="330">
        <v>3</v>
      </c>
      <c r="D111" s="283">
        <v>2</v>
      </c>
      <c r="E111" s="332">
        <v>1</v>
      </c>
      <c r="F111" s="333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1">
        <v>2</v>
      </c>
      <c r="B112" s="332">
        <v>5</v>
      </c>
      <c r="C112" s="330">
        <v>3</v>
      </c>
      <c r="D112" s="283">
        <v>2</v>
      </c>
      <c r="E112" s="332">
        <v>1</v>
      </c>
      <c r="F112" s="333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49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584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26"/>
      <c r="G135" s="360" t="s">
        <v>739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26"/>
      <c r="G136" s="360" t="s">
        <v>739</v>
      </c>
      <c r="H136" s="359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26"/>
      <c r="G137" s="360" t="s">
        <v>739</v>
      </c>
      <c r="H137" s="359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26">
        <v>1</v>
      </c>
      <c r="G138" s="357" t="s">
        <v>739</v>
      </c>
      <c r="H138" s="359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59">
        <v>106</v>
      </c>
      <c r="I139" s="384">
        <f>SUM(I140+I145+I153)</f>
        <v>19450</v>
      </c>
      <c r="J139" s="388">
        <f>SUM(J140+J145+J153)</f>
        <v>19084</v>
      </c>
      <c r="K139" s="384">
        <f>SUM(K140+K145+K153)</f>
        <v>18673.82</v>
      </c>
      <c r="L139" s="383">
        <f>SUM(L140+L145+L153)</f>
        <v>18673.82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59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59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59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59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59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59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59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59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59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59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26"/>
      <c r="G150" s="224" t="s">
        <v>215</v>
      </c>
      <c r="H150" s="359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26"/>
      <c r="G151" s="224" t="s">
        <v>215</v>
      </c>
      <c r="H151" s="359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26">
        <v>1</v>
      </c>
      <c r="G152" s="224" t="s">
        <v>215</v>
      </c>
      <c r="H152" s="359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59">
        <v>120</v>
      </c>
      <c r="I153" s="384">
        <f>I154</f>
        <v>19450</v>
      </c>
      <c r="J153" s="388">
        <f t="shared" ref="J153:L154" si="25">J154</f>
        <v>19084</v>
      </c>
      <c r="K153" s="384">
        <f t="shared" si="25"/>
        <v>18673.82</v>
      </c>
      <c r="L153" s="383">
        <f t="shared" si="25"/>
        <v>18673.82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59">
        <v>121</v>
      </c>
      <c r="I154" s="386">
        <f>I155</f>
        <v>19450</v>
      </c>
      <c r="J154" s="389">
        <f t="shared" si="25"/>
        <v>19084</v>
      </c>
      <c r="K154" s="386">
        <f t="shared" si="25"/>
        <v>18673.82</v>
      </c>
      <c r="L154" s="390">
        <f t="shared" si="25"/>
        <v>18673.82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59">
        <v>122</v>
      </c>
      <c r="I155" s="384">
        <f>SUM(I156:I157)</f>
        <v>19450</v>
      </c>
      <c r="J155" s="388">
        <f>SUM(J156:J157)</f>
        <v>19084</v>
      </c>
      <c r="K155" s="384">
        <f>SUM(K156:K157)</f>
        <v>18673.82</v>
      </c>
      <c r="L155" s="383">
        <f>SUM(L156:L157)</f>
        <v>18673.82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59">
        <v>123</v>
      </c>
      <c r="I156" s="391">
        <v>19450</v>
      </c>
      <c r="J156" s="392">
        <v>19084</v>
      </c>
      <c r="K156" s="392">
        <v>18673.82</v>
      </c>
      <c r="L156" s="392">
        <f>SUM(K156)</f>
        <v>18673.82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59">
        <v>124</v>
      </c>
      <c r="I157" s="377"/>
      <c r="J157" s="387"/>
      <c r="K157" s="387"/>
      <c r="L157" s="38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59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59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59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59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59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59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34">
        <v>2</v>
      </c>
      <c r="B164" s="335">
        <v>8</v>
      </c>
      <c r="C164" s="226">
        <v>1</v>
      </c>
      <c r="D164" s="335">
        <v>1</v>
      </c>
      <c r="E164" s="336">
        <v>1</v>
      </c>
      <c r="F164" s="327">
        <v>3</v>
      </c>
      <c r="G164" s="226" t="s">
        <v>731</v>
      </c>
      <c r="H164" s="359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59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59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37">
        <v>1</v>
      </c>
      <c r="G167" s="224" t="s">
        <v>566</v>
      </c>
      <c r="H167" s="359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59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59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59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59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59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59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59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59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59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59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59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1">
        <v>2</v>
      </c>
      <c r="B179" s="341">
        <v>9</v>
      </c>
      <c r="C179" s="341">
        <v>2</v>
      </c>
      <c r="D179" s="341">
        <v>2</v>
      </c>
      <c r="E179" s="341"/>
      <c r="F179" s="341"/>
      <c r="G179" s="224" t="s">
        <v>732</v>
      </c>
      <c r="H179" s="359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733</v>
      </c>
      <c r="H180" s="359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734</v>
      </c>
      <c r="H181" s="359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735</v>
      </c>
      <c r="H182" s="359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736</v>
      </c>
      <c r="H183" s="359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700</v>
      </c>
      <c r="H184" s="359">
        <v>151</v>
      </c>
      <c r="I184" s="110">
        <f>SUM(I185+I238+I303)</f>
        <v>6000</v>
      </c>
      <c r="J184" s="138">
        <f>SUM(J185+J238+J303)</f>
        <v>4000</v>
      </c>
      <c r="K184" s="111">
        <f>SUM(K185+K238+K303)</f>
        <v>0</v>
      </c>
      <c r="L184" s="110">
        <f>SUM(L185+L238+L303)</f>
        <v>0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59">
        <v>152</v>
      </c>
      <c r="I185" s="127">
        <f>SUM(I186+I209+I216+I228+I232)</f>
        <v>6000</v>
      </c>
      <c r="J185" s="123">
        <f>SUM(J186+J209+J216+J228+J232)</f>
        <v>4000</v>
      </c>
      <c r="K185" s="123">
        <f>SUM(K186+K209+K216+K228+K232)</f>
        <v>0</v>
      </c>
      <c r="L185" s="123">
        <f>SUM(L186+L209+L216+L228+L232)</f>
        <v>0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59">
        <v>153</v>
      </c>
      <c r="I186" s="123">
        <f>SUM(I187+I190+I195+I201+I206)</f>
        <v>6000</v>
      </c>
      <c r="J186" s="128">
        <f>SUM(J187+J190+J195+J201+J206)</f>
        <v>4000</v>
      </c>
      <c r="K186" s="129">
        <f>SUM(K187+K190+K195+K201+K206)</f>
        <v>0</v>
      </c>
      <c r="L186" s="127">
        <f>SUM(L187+L190+L195+L201+L206)</f>
        <v>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724</v>
      </c>
      <c r="H187" s="359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724</v>
      </c>
      <c r="H188" s="359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724</v>
      </c>
      <c r="H189" s="359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701</v>
      </c>
      <c r="H190" s="359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701</v>
      </c>
      <c r="H191" s="359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702</v>
      </c>
      <c r="H192" s="359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703</v>
      </c>
      <c r="H193" s="359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59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704</v>
      </c>
      <c r="H195" s="359">
        <v>162</v>
      </c>
      <c r="I195" s="127">
        <f>I196</f>
        <v>6000</v>
      </c>
      <c r="J195" s="128">
        <f>J196</f>
        <v>4000</v>
      </c>
      <c r="K195" s="129">
        <f>K196</f>
        <v>0</v>
      </c>
      <c r="L195" s="127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704</v>
      </c>
      <c r="H196" s="359">
        <v>163</v>
      </c>
      <c r="I196" s="127">
        <f>SUM(I197:I200)</f>
        <v>6000</v>
      </c>
      <c r="J196" s="127">
        <f t="shared" ref="J196:L196" si="31">SUM(J200)</f>
        <v>4000</v>
      </c>
      <c r="K196" s="127">
        <f t="shared" si="31"/>
        <v>0</v>
      </c>
      <c r="L196" s="127">
        <f t="shared" si="31"/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705</v>
      </c>
      <c r="H197" s="359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706</v>
      </c>
      <c r="H198" s="359">
        <v>165</v>
      </c>
      <c r="I198" s="126">
        <v>2000</v>
      </c>
      <c r="J198" s="117"/>
      <c r="K198" s="117"/>
      <c r="L198" s="117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707</v>
      </c>
      <c r="H199" s="359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57" t="s">
        <v>730</v>
      </c>
      <c r="H200" s="359">
        <v>167</v>
      </c>
      <c r="I200" s="358">
        <v>4000</v>
      </c>
      <c r="J200" s="274">
        <v>4000</v>
      </c>
      <c r="K200" s="117"/>
      <c r="L200" s="117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708</v>
      </c>
      <c r="H201" s="359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708</v>
      </c>
      <c r="H202" s="359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709</v>
      </c>
      <c r="H203" s="359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746</v>
      </c>
      <c r="H204" s="359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710</v>
      </c>
      <c r="H205" s="359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711</v>
      </c>
      <c r="H206" s="359">
        <v>173</v>
      </c>
      <c r="I206" s="127">
        <f>I207</f>
        <v>0</v>
      </c>
      <c r="J206" s="128">
        <f t="shared" ref="J206:L207" si="32">J207</f>
        <v>0</v>
      </c>
      <c r="K206" s="129">
        <f t="shared" si="32"/>
        <v>0</v>
      </c>
      <c r="L206" s="127">
        <f t="shared" si="32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711</v>
      </c>
      <c r="H207" s="359">
        <v>174</v>
      </c>
      <c r="I207" s="129">
        <f>I208</f>
        <v>0</v>
      </c>
      <c r="J207" s="129">
        <f t="shared" si="32"/>
        <v>0</v>
      </c>
      <c r="K207" s="129">
        <f t="shared" si="32"/>
        <v>0</v>
      </c>
      <c r="L207" s="129">
        <f t="shared" si="32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711</v>
      </c>
      <c r="H208" s="359">
        <v>175</v>
      </c>
      <c r="I208" s="114"/>
      <c r="J208" s="117"/>
      <c r="K208" s="117"/>
      <c r="L208" s="117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59">
        <v>176</v>
      </c>
      <c r="I209" s="127">
        <f>I210</f>
        <v>0</v>
      </c>
      <c r="J209" s="152">
        <f t="shared" ref="I209:L210" si="33">J210</f>
        <v>0</v>
      </c>
      <c r="K209" s="153">
        <f t="shared" si="33"/>
        <v>0</v>
      </c>
      <c r="L209" s="148">
        <f t="shared" si="33"/>
        <v>0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59">
        <v>177</v>
      </c>
      <c r="I210" s="123">
        <f t="shared" si="33"/>
        <v>0</v>
      </c>
      <c r="J210" s="128">
        <f t="shared" si="33"/>
        <v>0</v>
      </c>
      <c r="K210" s="129">
        <f t="shared" si="33"/>
        <v>0</v>
      </c>
      <c r="L210" s="127">
        <f t="shared" si="33"/>
        <v>0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59">
        <v>178</v>
      </c>
      <c r="I211" s="127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26">
        <v>2</v>
      </c>
      <c r="G212" s="224" t="s">
        <v>747</v>
      </c>
      <c r="H212" s="359">
        <v>179</v>
      </c>
      <c r="I212" s="117"/>
      <c r="J212" s="117"/>
      <c r="K212" s="117"/>
      <c r="L212" s="117"/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26">
        <v>3</v>
      </c>
      <c r="G213" s="224" t="s">
        <v>712</v>
      </c>
      <c r="H213" s="359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27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26">
        <v>4</v>
      </c>
      <c r="G214" s="224" t="s">
        <v>713</v>
      </c>
      <c r="H214" s="359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27">
        <v>5</v>
      </c>
      <c r="G215" s="226" t="s">
        <v>714</v>
      </c>
      <c r="H215" s="359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59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715</v>
      </c>
      <c r="H217" s="359">
        <v>184</v>
      </c>
      <c r="I217" s="123">
        <f>I218</f>
        <v>0</v>
      </c>
      <c r="J217" s="124">
        <f t="shared" ref="I217:L218" si="34">J218</f>
        <v>0</v>
      </c>
      <c r="K217" s="125">
        <f t="shared" si="34"/>
        <v>0</v>
      </c>
      <c r="L217" s="123">
        <f t="shared" si="34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715</v>
      </c>
      <c r="H218" s="359">
        <v>185</v>
      </c>
      <c r="I218" s="127">
        <f t="shared" si="34"/>
        <v>0</v>
      </c>
      <c r="J218" s="128">
        <f t="shared" si="34"/>
        <v>0</v>
      </c>
      <c r="K218" s="129">
        <f t="shared" si="34"/>
        <v>0</v>
      </c>
      <c r="L218" s="127">
        <f t="shared" si="34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715</v>
      </c>
      <c r="H219" s="359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716</v>
      </c>
      <c r="H220" s="359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716</v>
      </c>
      <c r="H221" s="359">
        <v>188</v>
      </c>
      <c r="I221" s="127">
        <f t="shared" ref="I221:P221" si="35">SUM(I222:I227)</f>
        <v>0</v>
      </c>
      <c r="J221" s="127">
        <f t="shared" si="35"/>
        <v>0</v>
      </c>
      <c r="K221" s="127">
        <f t="shared" si="35"/>
        <v>0</v>
      </c>
      <c r="L221" s="127">
        <f t="shared" si="35"/>
        <v>0</v>
      </c>
      <c r="M221" s="344">
        <f t="shared" si="35"/>
        <v>0</v>
      </c>
      <c r="N221" s="344">
        <f t="shared" si="35"/>
        <v>0</v>
      </c>
      <c r="O221" s="344">
        <f t="shared" si="35"/>
        <v>0</v>
      </c>
      <c r="P221" s="344">
        <f t="shared" si="35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717</v>
      </c>
      <c r="H222" s="359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718</v>
      </c>
      <c r="H223" s="359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719</v>
      </c>
      <c r="H224" s="359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748</v>
      </c>
      <c r="H225" s="359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720</v>
      </c>
      <c r="H226" s="359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26">
        <v>6</v>
      </c>
      <c r="G227" s="223" t="s">
        <v>716</v>
      </c>
      <c r="H227" s="359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59">
        <v>195</v>
      </c>
      <c r="I228" s="123">
        <f>I229</f>
        <v>0</v>
      </c>
      <c r="J228" s="124">
        <f t="shared" ref="J228:L230" si="36">J229</f>
        <v>0</v>
      </c>
      <c r="K228" s="125">
        <f t="shared" si="36"/>
        <v>0</v>
      </c>
      <c r="L228" s="125">
        <f t="shared" si="36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59">
        <v>196</v>
      </c>
      <c r="I229" s="149">
        <f>I230</f>
        <v>0</v>
      </c>
      <c r="J229" s="150">
        <f t="shared" si="36"/>
        <v>0</v>
      </c>
      <c r="K229" s="151">
        <f t="shared" si="36"/>
        <v>0</v>
      </c>
      <c r="L229" s="151">
        <f t="shared" si="36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59">
        <v>197</v>
      </c>
      <c r="I230" s="127">
        <f>I231</f>
        <v>0</v>
      </c>
      <c r="J230" s="128">
        <f t="shared" si="36"/>
        <v>0</v>
      </c>
      <c r="K230" s="129">
        <f t="shared" si="36"/>
        <v>0</v>
      </c>
      <c r="L230" s="129">
        <f t="shared" si="36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59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749</v>
      </c>
      <c r="H232" s="359">
        <v>199</v>
      </c>
      <c r="I232" s="162">
        <f>I233</f>
        <v>0</v>
      </c>
      <c r="J232" s="162">
        <f t="shared" ref="J232:L233" si="37">J233</f>
        <v>0</v>
      </c>
      <c r="K232" s="162">
        <f t="shared" si="37"/>
        <v>0</v>
      </c>
      <c r="L232" s="162">
        <f t="shared" si="37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749</v>
      </c>
      <c r="H233" s="359">
        <v>200</v>
      </c>
      <c r="I233" s="162">
        <f>I234</f>
        <v>0</v>
      </c>
      <c r="J233" s="162">
        <f t="shared" si="37"/>
        <v>0</v>
      </c>
      <c r="K233" s="162">
        <f t="shared" si="37"/>
        <v>0</v>
      </c>
      <c r="L233" s="162">
        <f t="shared" si="37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749</v>
      </c>
      <c r="H234" s="359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721</v>
      </c>
      <c r="H235" s="359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722</v>
      </c>
      <c r="H236" s="359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723</v>
      </c>
      <c r="H237" s="359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742</v>
      </c>
      <c r="H238" s="359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38">
        <v>3</v>
      </c>
      <c r="B239" s="335">
        <v>2</v>
      </c>
      <c r="C239" s="336">
        <v>1</v>
      </c>
      <c r="D239" s="336"/>
      <c r="E239" s="336"/>
      <c r="F239" s="327"/>
      <c r="G239" s="226" t="s">
        <v>737</v>
      </c>
      <c r="H239" s="359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26"/>
      <c r="G240" s="224" t="s">
        <v>569</v>
      </c>
      <c r="H240" s="359">
        <v>207</v>
      </c>
      <c r="I240" s="149">
        <f>I241</f>
        <v>0</v>
      </c>
      <c r="J240" s="149">
        <f t="shared" ref="J240:L240" si="38">J241</f>
        <v>0</v>
      </c>
      <c r="K240" s="149">
        <f t="shared" si="38"/>
        <v>0</v>
      </c>
      <c r="L240" s="149">
        <f t="shared" si="38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26"/>
      <c r="G241" s="224" t="s">
        <v>13</v>
      </c>
      <c r="H241" s="359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38">
        <v>3</v>
      </c>
      <c r="B242" s="338">
        <v>2</v>
      </c>
      <c r="C242" s="336">
        <v>1</v>
      </c>
      <c r="D242" s="336">
        <v>1</v>
      </c>
      <c r="E242" s="336">
        <v>1</v>
      </c>
      <c r="F242" s="327">
        <v>1</v>
      </c>
      <c r="G242" s="226" t="s">
        <v>13</v>
      </c>
      <c r="H242" s="359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38">
        <v>3</v>
      </c>
      <c r="B243" s="336">
        <v>2</v>
      </c>
      <c r="C243" s="336">
        <v>1</v>
      </c>
      <c r="D243" s="336">
        <v>1</v>
      </c>
      <c r="E243" s="336">
        <v>2</v>
      </c>
      <c r="F243" s="327"/>
      <c r="G243" s="226" t="s">
        <v>273</v>
      </c>
      <c r="H243" s="359">
        <v>210</v>
      </c>
      <c r="I243" s="127">
        <f>SUM(I244:I245)</f>
        <v>0</v>
      </c>
      <c r="J243" s="127">
        <f t="shared" ref="J243:L243" si="39">SUM(J244:J245)</f>
        <v>0</v>
      </c>
      <c r="K243" s="127">
        <f t="shared" si="39"/>
        <v>0</v>
      </c>
      <c r="L243" s="127">
        <f t="shared" si="39"/>
        <v>0</v>
      </c>
      <c r="M243" s="3"/>
      <c r="N243" s="3"/>
      <c r="O243" s="3"/>
      <c r="P243" s="3"/>
    </row>
    <row r="244" spans="1:16" ht="14.25" customHeight="1">
      <c r="A244" s="338">
        <v>3</v>
      </c>
      <c r="B244" s="336">
        <v>2</v>
      </c>
      <c r="C244" s="336">
        <v>1</v>
      </c>
      <c r="D244" s="336">
        <v>1</v>
      </c>
      <c r="E244" s="336">
        <v>2</v>
      </c>
      <c r="F244" s="327">
        <v>1</v>
      </c>
      <c r="G244" s="226" t="s">
        <v>274</v>
      </c>
      <c r="H244" s="359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38">
        <v>3</v>
      </c>
      <c r="B245" s="336">
        <v>2</v>
      </c>
      <c r="C245" s="336">
        <v>1</v>
      </c>
      <c r="D245" s="336">
        <v>1</v>
      </c>
      <c r="E245" s="336">
        <v>2</v>
      </c>
      <c r="F245" s="327">
        <v>2</v>
      </c>
      <c r="G245" s="226" t="s">
        <v>275</v>
      </c>
      <c r="H245" s="359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38">
        <v>3</v>
      </c>
      <c r="B246" s="336">
        <v>2</v>
      </c>
      <c r="C246" s="336">
        <v>1</v>
      </c>
      <c r="D246" s="336">
        <v>1</v>
      </c>
      <c r="E246" s="336">
        <v>3</v>
      </c>
      <c r="F246" s="376"/>
      <c r="G246" s="226" t="s">
        <v>278</v>
      </c>
      <c r="H246" s="359">
        <v>213</v>
      </c>
      <c r="I246" s="127">
        <f>SUM(I247:I248)</f>
        <v>0</v>
      </c>
      <c r="J246" s="127">
        <f t="shared" ref="J246:L246" si="40">SUM(J247:J248)</f>
        <v>0</v>
      </c>
      <c r="K246" s="127">
        <f t="shared" si="40"/>
        <v>0</v>
      </c>
      <c r="L246" s="127">
        <f t="shared" si="40"/>
        <v>0</v>
      </c>
      <c r="M246" s="3"/>
      <c r="N246" s="3"/>
      <c r="O246" s="3"/>
      <c r="P246" s="3"/>
    </row>
    <row r="247" spans="1:16" ht="14.25" customHeight="1">
      <c r="A247" s="338">
        <v>3</v>
      </c>
      <c r="B247" s="336">
        <v>2</v>
      </c>
      <c r="C247" s="336">
        <v>1</v>
      </c>
      <c r="D247" s="336">
        <v>1</v>
      </c>
      <c r="E247" s="336">
        <v>3</v>
      </c>
      <c r="F247" s="327">
        <v>1</v>
      </c>
      <c r="G247" s="226" t="s">
        <v>276</v>
      </c>
      <c r="H247" s="359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38">
        <v>3</v>
      </c>
      <c r="B248" s="336">
        <v>2</v>
      </c>
      <c r="C248" s="336">
        <v>1</v>
      </c>
      <c r="D248" s="336">
        <v>1</v>
      </c>
      <c r="E248" s="336">
        <v>3</v>
      </c>
      <c r="F248" s="327">
        <v>2</v>
      </c>
      <c r="G248" s="226" t="s">
        <v>277</v>
      </c>
      <c r="H248" s="359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59">
        <v>216</v>
      </c>
      <c r="I249" s="127">
        <f>I250</f>
        <v>0</v>
      </c>
      <c r="J249" s="127">
        <f t="shared" ref="J249:L249" si="41">J250</f>
        <v>0</v>
      </c>
      <c r="K249" s="127">
        <f t="shared" si="41"/>
        <v>0</v>
      </c>
      <c r="L249" s="127">
        <f t="shared" si="41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59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59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59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59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59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59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59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59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59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59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59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59">
        <v>228</v>
      </c>
      <c r="I261" s="127">
        <f>I262</f>
        <v>0</v>
      </c>
      <c r="J261" s="128">
        <f t="shared" ref="J261:L262" si="42">J262</f>
        <v>0</v>
      </c>
      <c r="K261" s="129">
        <f t="shared" si="42"/>
        <v>0</v>
      </c>
      <c r="L261" s="129">
        <f t="shared" si="42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59">
        <v>229</v>
      </c>
      <c r="I262" s="129">
        <f>I263</f>
        <v>0</v>
      </c>
      <c r="J262" s="128">
        <f t="shared" si="42"/>
        <v>0</v>
      </c>
      <c r="K262" s="129">
        <f t="shared" si="42"/>
        <v>0</v>
      </c>
      <c r="L262" s="129">
        <f t="shared" si="42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59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59">
        <v>231</v>
      </c>
      <c r="I264" s="127">
        <f>I265</f>
        <v>0</v>
      </c>
      <c r="J264" s="128">
        <f t="shared" ref="J264:L265" si="43">J265</f>
        <v>0</v>
      </c>
      <c r="K264" s="129">
        <f t="shared" si="43"/>
        <v>0</v>
      </c>
      <c r="L264" s="129">
        <f t="shared" si="43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59">
        <v>232</v>
      </c>
      <c r="I265" s="127">
        <f>I266</f>
        <v>0</v>
      </c>
      <c r="J265" s="128">
        <f t="shared" si="43"/>
        <v>0</v>
      </c>
      <c r="K265" s="129">
        <f t="shared" si="43"/>
        <v>0</v>
      </c>
      <c r="L265" s="129">
        <f t="shared" si="43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39" t="s">
        <v>128</v>
      </c>
      <c r="H266" s="359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59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59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59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59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738</v>
      </c>
      <c r="H271" s="359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59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59">
        <v>240</v>
      </c>
      <c r="I273" s="127">
        <f>SUM(I274)</f>
        <v>0</v>
      </c>
      <c r="J273" s="127">
        <f t="shared" ref="J273:L273" si="44">SUM(J274)</f>
        <v>0</v>
      </c>
      <c r="K273" s="127">
        <f t="shared" si="44"/>
        <v>0</v>
      </c>
      <c r="L273" s="127">
        <f t="shared" si="44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59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26"/>
      <c r="G275" s="224" t="s">
        <v>297</v>
      </c>
      <c r="H275" s="359">
        <v>242</v>
      </c>
      <c r="I275" s="127">
        <f>SUM(I276:I277)</f>
        <v>0</v>
      </c>
      <c r="J275" s="127">
        <f t="shared" ref="J275:K275" si="45">SUM(J276:J277)</f>
        <v>0</v>
      </c>
      <c r="K275" s="127">
        <f t="shared" si="45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26">
        <v>1</v>
      </c>
      <c r="G276" s="224" t="s">
        <v>274</v>
      </c>
      <c r="H276" s="359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26">
        <v>2</v>
      </c>
      <c r="G277" s="224" t="s">
        <v>275</v>
      </c>
      <c r="H277" s="359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26"/>
      <c r="G278" s="224" t="s">
        <v>278</v>
      </c>
      <c r="H278" s="359">
        <v>245</v>
      </c>
      <c r="I278" s="127">
        <f>SUM(I279:I280)</f>
        <v>0</v>
      </c>
      <c r="J278" s="127">
        <f t="shared" ref="J278:K278" si="46">SUM(J279:J280)</f>
        <v>0</v>
      </c>
      <c r="K278" s="127">
        <f t="shared" si="46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26">
        <v>1</v>
      </c>
      <c r="G279" s="224" t="s">
        <v>276</v>
      </c>
      <c r="H279" s="359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26">
        <v>2</v>
      </c>
      <c r="G280" s="224" t="s">
        <v>298</v>
      </c>
      <c r="H280" s="359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59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59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59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59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59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59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59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59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59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59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59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59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59">
        <v>260</v>
      </c>
      <c r="I293" s="127">
        <f>I294</f>
        <v>0</v>
      </c>
      <c r="J293" s="128">
        <f t="shared" ref="J293:L294" si="47">J294</f>
        <v>0</v>
      </c>
      <c r="K293" s="129">
        <f t="shared" si="47"/>
        <v>0</v>
      </c>
      <c r="L293" s="129">
        <f t="shared" si="47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59">
        <v>261</v>
      </c>
      <c r="I294" s="127">
        <f>I295</f>
        <v>0</v>
      </c>
      <c r="J294" s="128">
        <f t="shared" si="47"/>
        <v>0</v>
      </c>
      <c r="K294" s="129">
        <f t="shared" si="47"/>
        <v>0</v>
      </c>
      <c r="L294" s="129">
        <f t="shared" si="47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59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59">
        <v>263</v>
      </c>
      <c r="I296" s="127">
        <f>I297</f>
        <v>0</v>
      </c>
      <c r="J296" s="157">
        <f t="shared" ref="J296:L297" si="48">J297</f>
        <v>0</v>
      </c>
      <c r="K296" s="129">
        <f t="shared" si="48"/>
        <v>0</v>
      </c>
      <c r="L296" s="129">
        <f t="shared" si="48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59">
        <v>264</v>
      </c>
      <c r="I297" s="127">
        <f>I298</f>
        <v>0</v>
      </c>
      <c r="J297" s="157">
        <f t="shared" si="48"/>
        <v>0</v>
      </c>
      <c r="K297" s="129">
        <f t="shared" si="48"/>
        <v>0</v>
      </c>
      <c r="L297" s="129">
        <f t="shared" si="48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59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59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59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59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59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692</v>
      </c>
      <c r="H303" s="359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750</v>
      </c>
      <c r="H304" s="359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59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9">SUM(K306+K308+K311)</f>
        <v>0</v>
      </c>
      <c r="L305" s="127">
        <f t="shared" si="49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59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59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26"/>
      <c r="G308" s="224" t="s">
        <v>297</v>
      </c>
      <c r="H308" s="359">
        <v>275</v>
      </c>
      <c r="I308" s="110">
        <f>SUM(I309:I310)</f>
        <v>0</v>
      </c>
      <c r="J308" s="110">
        <f>SUM(J309:J310)</f>
        <v>0</v>
      </c>
      <c r="K308" s="110">
        <f t="shared" ref="K308:L308" si="50">SUM(K309:K310)</f>
        <v>0</v>
      </c>
      <c r="L308" s="110">
        <f t="shared" si="50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26">
        <v>1</v>
      </c>
      <c r="G309" s="224" t="s">
        <v>274</v>
      </c>
      <c r="H309" s="359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26">
        <v>2</v>
      </c>
      <c r="G310" s="224" t="s">
        <v>275</v>
      </c>
      <c r="H310" s="359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26"/>
      <c r="G311" s="224" t="s">
        <v>278</v>
      </c>
      <c r="H311" s="359">
        <v>278</v>
      </c>
      <c r="I311" s="110">
        <f>SUM(I312:I313)</f>
        <v>0</v>
      </c>
      <c r="J311" s="110">
        <f>SUM(J312:J313)</f>
        <v>0</v>
      </c>
      <c r="K311" s="110">
        <f t="shared" ref="K311:L311" si="51">SUM(K312:K313)</f>
        <v>0</v>
      </c>
      <c r="L311" s="110">
        <f t="shared" si="51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26">
        <v>1</v>
      </c>
      <c r="G312" s="224" t="s">
        <v>276</v>
      </c>
      <c r="H312" s="359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26">
        <v>2</v>
      </c>
      <c r="G313" s="224" t="s">
        <v>298</v>
      </c>
      <c r="H313" s="359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59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59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59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59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59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59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59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59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59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59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59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39" t="s">
        <v>642</v>
      </c>
      <c r="H325" s="359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59">
        <v>293</v>
      </c>
      <c r="I326" s="125">
        <f>I327</f>
        <v>0</v>
      </c>
      <c r="J326" s="157">
        <f t="shared" ref="J326:L327" si="52">J327</f>
        <v>0</v>
      </c>
      <c r="K326" s="129">
        <f t="shared" si="52"/>
        <v>0</v>
      </c>
      <c r="L326" s="129">
        <f t="shared" si="52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59">
        <v>294</v>
      </c>
      <c r="I327" s="129">
        <f>I328</f>
        <v>0</v>
      </c>
      <c r="J327" s="158">
        <f t="shared" si="52"/>
        <v>0</v>
      </c>
      <c r="K327" s="125">
        <f t="shared" si="52"/>
        <v>0</v>
      </c>
      <c r="L327" s="125">
        <f t="shared" si="52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59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59">
        <v>296</v>
      </c>
      <c r="I329" s="129">
        <f>I330</f>
        <v>0</v>
      </c>
      <c r="J329" s="157">
        <f t="shared" ref="J329:L330" si="53">J330</f>
        <v>0</v>
      </c>
      <c r="K329" s="129">
        <f t="shared" si="53"/>
        <v>0</v>
      </c>
      <c r="L329" s="129">
        <f t="shared" si="53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59">
        <v>297</v>
      </c>
      <c r="I330" s="127">
        <f>I331</f>
        <v>0</v>
      </c>
      <c r="J330" s="157">
        <f t="shared" si="53"/>
        <v>0</v>
      </c>
      <c r="K330" s="129">
        <f t="shared" si="53"/>
        <v>0</v>
      </c>
      <c r="L330" s="129">
        <f t="shared" si="53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59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59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59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59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59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694</v>
      </c>
      <c r="H336" s="359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59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59">
        <v>305</v>
      </c>
      <c r="I338" s="127">
        <f>SUM(I339:I339)</f>
        <v>0</v>
      </c>
      <c r="J338" s="127">
        <f t="shared" ref="J338:P338" si="54">SUM(J339:J339)</f>
        <v>0</v>
      </c>
      <c r="K338" s="127">
        <f t="shared" si="54"/>
        <v>0</v>
      </c>
      <c r="L338" s="127">
        <f t="shared" si="54"/>
        <v>0</v>
      </c>
      <c r="M338" s="342">
        <f t="shared" si="54"/>
        <v>0</v>
      </c>
      <c r="N338" s="342">
        <f t="shared" si="54"/>
        <v>0</v>
      </c>
      <c r="O338" s="342">
        <f t="shared" si="54"/>
        <v>0</v>
      </c>
      <c r="P338" s="342">
        <f t="shared" si="54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59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26"/>
      <c r="G340" s="226" t="s">
        <v>297</v>
      </c>
      <c r="H340" s="359">
        <v>307</v>
      </c>
      <c r="I340" s="127">
        <f>SUM(I341:I342)</f>
        <v>0</v>
      </c>
      <c r="J340" s="127">
        <f t="shared" ref="J340:L340" si="55">SUM(J341:J342)</f>
        <v>0</v>
      </c>
      <c r="K340" s="127">
        <f t="shared" si="55"/>
        <v>0</v>
      </c>
      <c r="L340" s="127">
        <f t="shared" si="55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26">
        <v>1</v>
      </c>
      <c r="G341" s="226" t="s">
        <v>274</v>
      </c>
      <c r="H341" s="359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26">
        <v>2</v>
      </c>
      <c r="G342" s="226" t="s">
        <v>275</v>
      </c>
      <c r="H342" s="359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26"/>
      <c r="G343" s="226" t="s">
        <v>278</v>
      </c>
      <c r="H343" s="359">
        <v>310</v>
      </c>
      <c r="I343" s="127">
        <f>SUM(I344:I345)</f>
        <v>0</v>
      </c>
      <c r="J343" s="127">
        <f t="shared" ref="J343:L343" si="56">SUM(J344:J345)</f>
        <v>0</v>
      </c>
      <c r="K343" s="127">
        <f t="shared" si="56"/>
        <v>0</v>
      </c>
      <c r="L343" s="127">
        <f t="shared" si="56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26">
        <v>1</v>
      </c>
      <c r="G344" s="226" t="s">
        <v>276</v>
      </c>
      <c r="H344" s="359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26">
        <v>2</v>
      </c>
      <c r="G345" s="226" t="s">
        <v>298</v>
      </c>
      <c r="H345" s="359">
        <v>312</v>
      </c>
      <c r="I345" s="121"/>
      <c r="J345" s="305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59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59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59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59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59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59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59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59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59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59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59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59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59">
        <v>325</v>
      </c>
      <c r="I358" s="127">
        <f>I359</f>
        <v>0</v>
      </c>
      <c r="J358" s="128">
        <f t="shared" ref="J358:L359" si="57">J359</f>
        <v>0</v>
      </c>
      <c r="K358" s="129">
        <f t="shared" si="57"/>
        <v>0</v>
      </c>
      <c r="L358" s="129">
        <f t="shared" si="57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59">
        <v>326</v>
      </c>
      <c r="I359" s="123">
        <f>I360</f>
        <v>0</v>
      </c>
      <c r="J359" s="124">
        <f t="shared" si="57"/>
        <v>0</v>
      </c>
      <c r="K359" s="125">
        <f t="shared" si="57"/>
        <v>0</v>
      </c>
      <c r="L359" s="125">
        <f t="shared" si="57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59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59">
        <v>328</v>
      </c>
      <c r="I361" s="127">
        <f>I362</f>
        <v>0</v>
      </c>
      <c r="J361" s="128">
        <f t="shared" ref="I361:L362" si="58">J362</f>
        <v>0</v>
      </c>
      <c r="K361" s="129">
        <f t="shared" si="58"/>
        <v>0</v>
      </c>
      <c r="L361" s="129">
        <f t="shared" si="58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59">
        <v>329</v>
      </c>
      <c r="I362" s="127">
        <f t="shared" si="58"/>
        <v>0</v>
      </c>
      <c r="J362" s="128">
        <f t="shared" si="58"/>
        <v>0</v>
      </c>
      <c r="K362" s="129">
        <f t="shared" si="58"/>
        <v>0</v>
      </c>
      <c r="L362" s="129">
        <f t="shared" si="58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59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59">
        <v>331</v>
      </c>
      <c r="I364" s="127">
        <f>I365</f>
        <v>0</v>
      </c>
      <c r="J364" s="128">
        <f t="shared" ref="J364:L364" si="59">J365</f>
        <v>0</v>
      </c>
      <c r="K364" s="129">
        <f t="shared" si="59"/>
        <v>0</v>
      </c>
      <c r="L364" s="129">
        <f t="shared" si="59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59">
        <v>332</v>
      </c>
      <c r="I365" s="127">
        <f>SUM(I366:I367)</f>
        <v>0</v>
      </c>
      <c r="J365" s="127">
        <f t="shared" ref="J365:L365" si="60">SUM(J366:J367)</f>
        <v>0</v>
      </c>
      <c r="K365" s="127">
        <f t="shared" si="60"/>
        <v>0</v>
      </c>
      <c r="L365" s="127">
        <f t="shared" si="60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39" t="s">
        <v>646</v>
      </c>
      <c r="H366" s="359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customHeight="1">
      <c r="A367" s="328">
        <v>3</v>
      </c>
      <c r="B367" s="328">
        <v>3</v>
      </c>
      <c r="C367" s="262">
        <v>2</v>
      </c>
      <c r="D367" s="257">
        <v>7</v>
      </c>
      <c r="E367" s="257">
        <v>1</v>
      </c>
      <c r="F367" s="329">
        <v>2</v>
      </c>
      <c r="G367" s="339" t="s">
        <v>341</v>
      </c>
      <c r="H367" s="359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0" t="s">
        <v>138</v>
      </c>
      <c r="H368" s="359">
        <v>335</v>
      </c>
      <c r="I368" s="140">
        <f>SUM(I34+I184)</f>
        <v>1483050</v>
      </c>
      <c r="J368" s="140">
        <f>SUM(J34+J184)</f>
        <v>1161820</v>
      </c>
      <c r="K368" s="140">
        <f>SUM(K34+K184)</f>
        <v>1103270</v>
      </c>
      <c r="L368" s="140">
        <f>SUM(L34+L184)</f>
        <v>1103270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52"/>
      <c r="J369" s="353"/>
      <c r="K369" s="353"/>
      <c r="L369" s="353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55" t="s">
        <v>755</v>
      </c>
      <c r="H370" s="351"/>
      <c r="I370" s="354"/>
      <c r="J370" s="353"/>
      <c r="K370" s="354" t="s">
        <v>757</v>
      </c>
      <c r="L370" s="354"/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345"/>
      <c r="F371" s="345"/>
      <c r="G371" s="345"/>
      <c r="H371" s="345"/>
      <c r="I371" s="365" t="s">
        <v>132</v>
      </c>
      <c r="J371" s="3"/>
      <c r="K371" s="437" t="s">
        <v>133</v>
      </c>
      <c r="L371" s="437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756</v>
      </c>
      <c r="H373" s="3"/>
      <c r="I373" s="161"/>
      <c r="J373" s="3"/>
      <c r="K373" s="243" t="s">
        <v>758</v>
      </c>
      <c r="L373" s="243"/>
      <c r="M373" s="3"/>
      <c r="N373" s="3"/>
      <c r="O373" s="3"/>
      <c r="P373" s="3"/>
    </row>
    <row r="374" spans="1:16" ht="26.25" customHeight="1">
      <c r="A374" s="160"/>
      <c r="B374" s="371"/>
      <c r="C374" s="371"/>
      <c r="D374" s="446" t="s">
        <v>743</v>
      </c>
      <c r="E374" s="447"/>
      <c r="F374" s="447"/>
      <c r="G374" s="447"/>
      <c r="H374" s="346"/>
      <c r="I374" s="186" t="s">
        <v>132</v>
      </c>
      <c r="J374" s="371"/>
      <c r="K374" s="437" t="s">
        <v>133</v>
      </c>
      <c r="L374" s="437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 t="s">
        <v>164</v>
      </c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:L39 I41:L41" name="Islaidos 2.1"/>
    <protectedRange sqref="I50:I54 I45:L45 J50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1:L56 I60 I61:L64 K50:L50" name="Range57"/>
    <protectedRange sqref="H30 A23:F26 G23:G24 G26 H23:J26" name="Range73"/>
    <protectedRange sqref="I235:L237 I242:L242 I244:L245 I247:L248" name="Range55"/>
  </protectedRanges>
  <customSheetViews>
    <customSheetView guid="{DEAD3D29-059E-486C-AD0E-87404C0BECF8}" scale="124" showPageBreaks="1" zeroValues="0" hiddenColumns="1" topLeftCell="A7">
      <selection activeCell="R45" sqref="R45"/>
      <pageMargins left="0.70866141732283472" right="0.70866141732283472" top="0.74803149606299213" bottom="0.74803149606299213" header="0.31496062992125984" footer="0.31496062992125984"/>
      <pageSetup paperSize="9" scale="90" firstPageNumber="0" fitToHeight="0" orientation="portrait" r:id="rId1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90" firstPageNumber="0" fitToHeight="0" orientation="portrait" r:id="rId14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0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28">
        <v>2</v>
      </c>
      <c r="B26" s="262">
        <v>2</v>
      </c>
      <c r="C26" s="257">
        <v>1</v>
      </c>
      <c r="D26" s="257">
        <v>1</v>
      </c>
      <c r="E26" s="257">
        <v>1</v>
      </c>
      <c r="F26" s="329">
        <v>21</v>
      </c>
      <c r="G26" s="257" t="s">
        <v>679</v>
      </c>
    </row>
    <row r="27" spans="1:7">
      <c r="A27" s="328">
        <v>2</v>
      </c>
      <c r="B27" s="262">
        <v>2</v>
      </c>
      <c r="C27" s="257">
        <v>1</v>
      </c>
      <c r="D27" s="257">
        <v>1</v>
      </c>
      <c r="E27" s="257">
        <v>1</v>
      </c>
      <c r="F27" s="329">
        <v>22</v>
      </c>
      <c r="G27" s="257" t="s">
        <v>680</v>
      </c>
    </row>
    <row r="28" spans="1:7">
      <c r="A28" s="328">
        <v>2</v>
      </c>
      <c r="B28" s="262">
        <v>2</v>
      </c>
      <c r="C28" s="257">
        <v>1</v>
      </c>
      <c r="D28" s="257">
        <v>1</v>
      </c>
      <c r="E28" s="257">
        <v>1</v>
      </c>
      <c r="F28" s="329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39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0" t="s">
        <v>565</v>
      </c>
    </row>
    <row r="74" spans="1:7" ht="26.4">
      <c r="A74" s="331">
        <v>2</v>
      </c>
      <c r="B74" s="332">
        <v>5</v>
      </c>
      <c r="C74" s="330">
        <v>3</v>
      </c>
      <c r="D74" s="283">
        <v>2</v>
      </c>
      <c r="E74" s="332"/>
      <c r="F74" s="333"/>
      <c r="G74" s="330" t="s">
        <v>212</v>
      </c>
    </row>
    <row r="75" spans="1:7" ht="26.4">
      <c r="A75" s="331">
        <v>2</v>
      </c>
      <c r="B75" s="332">
        <v>5</v>
      </c>
      <c r="C75" s="330">
        <v>3</v>
      </c>
      <c r="D75" s="283">
        <v>2</v>
      </c>
      <c r="E75" s="332">
        <v>1</v>
      </c>
      <c r="F75" s="333"/>
      <c r="G75" s="330" t="s">
        <v>212</v>
      </c>
    </row>
    <row r="76" spans="1:7" ht="26.4">
      <c r="A76" s="331">
        <v>2</v>
      </c>
      <c r="B76" s="332">
        <v>5</v>
      </c>
      <c r="C76" s="330">
        <v>3</v>
      </c>
      <c r="D76" s="283">
        <v>2</v>
      </c>
      <c r="E76" s="332">
        <v>1</v>
      </c>
      <c r="F76" s="333">
        <v>1</v>
      </c>
      <c r="G76" s="330" t="s">
        <v>212</v>
      </c>
    </row>
    <row r="77" spans="1:7">
      <c r="A77" s="331">
        <v>2</v>
      </c>
      <c r="B77" s="332">
        <v>5</v>
      </c>
      <c r="C77" s="330">
        <v>3</v>
      </c>
      <c r="D77" s="283">
        <v>2</v>
      </c>
      <c r="E77" s="332">
        <v>1</v>
      </c>
      <c r="F77" s="333">
        <v>2</v>
      </c>
      <c r="G77" s="330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26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26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26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34">
        <v>2</v>
      </c>
      <c r="B125" s="335">
        <v>8</v>
      </c>
      <c r="C125" s="226">
        <v>1</v>
      </c>
      <c r="D125" s="335">
        <v>1</v>
      </c>
      <c r="E125" s="336">
        <v>1</v>
      </c>
      <c r="F125" s="327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37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6.4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1">
        <v>2</v>
      </c>
      <c r="B140" s="341">
        <v>9</v>
      </c>
      <c r="C140" s="341">
        <v>2</v>
      </c>
      <c r="D140" s="341">
        <v>2</v>
      </c>
      <c r="E140" s="341"/>
      <c r="F140" s="341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26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26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26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27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26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26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741</v>
      </c>
    </row>
    <row r="200" spans="1:7" ht="26.4">
      <c r="A200" s="338">
        <v>3</v>
      </c>
      <c r="B200" s="335">
        <v>2</v>
      </c>
      <c r="C200" s="336">
        <v>1</v>
      </c>
      <c r="D200" s="336"/>
      <c r="E200" s="336"/>
      <c r="F200" s="327"/>
      <c r="G200" s="226" t="s">
        <v>690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26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26"/>
      <c r="G202" s="224" t="s">
        <v>13</v>
      </c>
    </row>
    <row r="203" spans="1:7">
      <c r="A203" s="338">
        <v>3</v>
      </c>
      <c r="B203" s="338">
        <v>2</v>
      </c>
      <c r="C203" s="336">
        <v>1</v>
      </c>
      <c r="D203" s="336">
        <v>1</v>
      </c>
      <c r="E203" s="336">
        <v>1</v>
      </c>
      <c r="F203" s="327">
        <v>1</v>
      </c>
      <c r="G203" s="226" t="s">
        <v>13</v>
      </c>
    </row>
    <row r="204" spans="1:7">
      <c r="A204" s="338">
        <v>3</v>
      </c>
      <c r="B204" s="336">
        <v>2</v>
      </c>
      <c r="C204" s="336">
        <v>1</v>
      </c>
      <c r="D204" s="336">
        <v>1</v>
      </c>
      <c r="E204" s="336">
        <v>2</v>
      </c>
      <c r="F204" s="327"/>
      <c r="G204" s="226" t="s">
        <v>273</v>
      </c>
    </row>
    <row r="205" spans="1:7">
      <c r="A205" s="338">
        <v>3</v>
      </c>
      <c r="B205" s="336">
        <v>2</v>
      </c>
      <c r="C205" s="336">
        <v>1</v>
      </c>
      <c r="D205" s="336">
        <v>1</v>
      </c>
      <c r="E205" s="336">
        <v>2</v>
      </c>
      <c r="F205" s="327">
        <v>1</v>
      </c>
      <c r="G205" s="226" t="s">
        <v>274</v>
      </c>
    </row>
    <row r="206" spans="1:7">
      <c r="A206" s="338">
        <v>3</v>
      </c>
      <c r="B206" s="336">
        <v>2</v>
      </c>
      <c r="C206" s="336">
        <v>1</v>
      </c>
      <c r="D206" s="336">
        <v>1</v>
      </c>
      <c r="E206" s="336">
        <v>2</v>
      </c>
      <c r="F206" s="327">
        <v>2</v>
      </c>
      <c r="G206" s="226" t="s">
        <v>275</v>
      </c>
    </row>
    <row r="207" spans="1:7">
      <c r="A207" s="338">
        <v>3</v>
      </c>
      <c r="B207" s="336">
        <v>2</v>
      </c>
      <c r="C207" s="336">
        <v>1</v>
      </c>
      <c r="D207" s="336">
        <v>1</v>
      </c>
      <c r="E207" s="336">
        <v>3</v>
      </c>
      <c r="F207" s="290"/>
      <c r="G207" s="226" t="s">
        <v>278</v>
      </c>
    </row>
    <row r="208" spans="1:7">
      <c r="A208" s="338">
        <v>3</v>
      </c>
      <c r="B208" s="336">
        <v>2</v>
      </c>
      <c r="C208" s="336">
        <v>1</v>
      </c>
      <c r="D208" s="336">
        <v>1</v>
      </c>
      <c r="E208" s="336">
        <v>3</v>
      </c>
      <c r="F208" s="327">
        <v>1</v>
      </c>
      <c r="G208" s="226" t="s">
        <v>276</v>
      </c>
    </row>
    <row r="209" spans="1:7">
      <c r="A209" s="338">
        <v>3</v>
      </c>
      <c r="B209" s="336">
        <v>2</v>
      </c>
      <c r="C209" s="336">
        <v>1</v>
      </c>
      <c r="D209" s="336">
        <v>1</v>
      </c>
      <c r="E209" s="336">
        <v>3</v>
      </c>
      <c r="F209" s="327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39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691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26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26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26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26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26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26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692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693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26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26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26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26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26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26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694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26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26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26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26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26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26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28">
        <v>3</v>
      </c>
      <c r="B328" s="328">
        <v>3</v>
      </c>
      <c r="C328" s="262">
        <v>2</v>
      </c>
      <c r="D328" s="257">
        <v>7</v>
      </c>
      <c r="E328" s="257">
        <v>1</v>
      </c>
      <c r="F328" s="329">
        <v>2</v>
      </c>
      <c r="G328" s="257" t="s">
        <v>341</v>
      </c>
    </row>
  </sheetData>
  <protectedRanges>
    <protectedRange sqref="A140:F140" name="Range23"/>
  </protectedRanges>
  <customSheetViews>
    <customSheetView guid="{DEAD3D29-059E-486C-AD0E-87404C0BECF8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2024-04-03T11:16:26Z</cp:lastPrinted>
  <dcterms:created xsi:type="dcterms:W3CDTF">2004-04-07T10:43:01Z</dcterms:created>
  <dcterms:modified xsi:type="dcterms:W3CDTF">2024-04-24T08:03:44Z</dcterms:modified>
</cp:coreProperties>
</file>