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E diskas\Buhalterija\Buhalterija\Mokyklos ataskaitos 2012-2023\Ketvirtines ataskaitos 2013-2023 m\2022 m\Forma Nr. 2, Renatai\2022 m. III ketv\"/>
    </mc:Choice>
  </mc:AlternateContent>
  <bookViews>
    <workbookView xWindow="0" yWindow="0" windowWidth="22944" windowHeight="8736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EAD3D29_059E_486C_AD0E_87404C0BECF8_.wvu.Cols" localSheetId="0" hidden="1">'f2'!$M:$P</definedName>
    <definedName name="Z_DEAD3D29_059E_486C_AD0E_87404C0BECF8_.wvu.Cols" localSheetId="1" hidden="1">'f2 (2)'!$M:$P</definedName>
    <definedName name="Z_DEAD3D29_059E_486C_AD0E_87404C0BECF8_.wvu.Cols" localSheetId="2" hidden="1">'f2 (3)'!$M:$P</definedName>
    <definedName name="Z_DEAD3D29_059E_486C_AD0E_87404C0BECF8_.wvu.Cols" localSheetId="3" hidden="1">'Forma Nr.2 '!$M:$P</definedName>
    <definedName name="Z_DEAD3D29_059E_486C_AD0E_87404C0BECF8_.wvu.PrintTitles" localSheetId="0" hidden="1">'f2'!$19:$25</definedName>
    <definedName name="Z_DEAD3D29_059E_486C_AD0E_87404C0BECF8_.wvu.PrintTitles" localSheetId="1" hidden="1">'f2 (2)'!$19:$25</definedName>
    <definedName name="Z_DEAD3D29_059E_486C_AD0E_87404C0BECF8_.wvu.PrintTitles" localSheetId="2" hidden="1">'f2 (3)'!$19:$25</definedName>
    <definedName name="Z_DEAD3D29_059E_486C_AD0E_87404C0BECF8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62913"/>
  <customWorkbookViews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„Windows“ vartotojas - Individuali peržiūra" guid="{DEAD3D29-059E-486C-AD0E-87404C0BECF8}" mergeInterval="0" personalView="1" xWindow="6" yWindow="38" windowWidth="1914" windowHeight="104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8" i="4" l="1"/>
  <c r="N368" i="4"/>
  <c r="O368" i="4"/>
  <c r="P368" i="4"/>
  <c r="L212" i="4" l="1"/>
  <c r="L61" i="4"/>
  <c r="L58" i="4"/>
  <c r="L53" i="4"/>
  <c r="L52" i="4"/>
  <c r="L50" i="4"/>
  <c r="L156" i="4" l="1"/>
  <c r="L64" i="4"/>
  <c r="L62" i="4"/>
  <c r="L59" i="4"/>
  <c r="L45" i="4"/>
  <c r="L39" i="4"/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L210" i="4" s="1"/>
  <c r="L209" i="4" s="1"/>
  <c r="K211" i="4"/>
  <c r="K210" i="4" s="1"/>
  <c r="K209" i="4" s="1"/>
  <c r="J211" i="4"/>
  <c r="J210" i="4" s="1"/>
  <c r="J209" i="4" s="1"/>
  <c r="I210" i="4"/>
  <c r="I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<sst xmlns="http://schemas.openxmlformats.org/spreadsheetml/2006/main" count="2014" uniqueCount="764">
  <si>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</si>
  <si>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</si>
  <si>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</si>
  <si>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</si>
  <si>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</si>
  <si>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</si>
  <si>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</si>
  <si>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</si>
  <si>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</si>
  <si>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</si>
  <si>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</si>
  <si>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</si>
  <si>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</si>
  <si>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</si>
  <si>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</si>
  <si>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</si>
  <si>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</si>
  <si>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</si>
  <si>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</si>
  <si>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</si>
  <si>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</si>
  <si>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</si>
  <si>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</si>
  <si>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</si>
  <si>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</si>
  <si>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</si>
  <si>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</si>
  <si>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</si>
  <si>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</si>
  <si>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</si>
  <si>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</si>
  <si>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</si>
  <si>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</si>
  <si>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</si>
  <si>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</si>
  <si>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</si>
  <si>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</si>
  <si>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</si>
  <si>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</si>
  <si>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</si>
  <si>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</si>
  <si>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</si>
  <si>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</si>
  <si>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</si>
  <si>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</si>
  <si>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</si>
  <si>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</si>
  <si>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</si>
  <si>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</si>
  <si>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</si>
  <si>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</si>
  <si>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</si>
  <si>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</si>
  <si>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</si>
  <si>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</si>
  <si>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</si>
  <si>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</si>
  <si>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</si>
  <si>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</si>
  <si>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</si>
  <si>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</si>
  <si>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</si>
  <si>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</si>
  <si>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</si>
  <si>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</si>
  <si>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</si>
  <si>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</si>
  <si>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</si>
  <si>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</si>
  <si>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</si>
  <si>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</si>
  <si>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</si>
  <si>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</si>
  <si>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</si>
  <si>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</si>
  <si>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</si>
  <si>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</si>
  <si>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</si>
  <si>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</si>
  <si>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</si>
  <si>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</si>
  <si>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</si>
  <si>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</si>
  <si>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</si>
  <si>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</si>
  <si>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</si>
  <si>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</si>
  <si>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</si>
  <si>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</si>
  <si>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</si>
  <si>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</si>
  <si>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</si>
  <si>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</si>
  <si>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</si>
  <si>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</si>
  <si>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</si>
  <si>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</si>
  <si>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</si>
  <si>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</si>
  <si>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</si>
  <si>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</si>
  <si>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</si>
  <si>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</si>
  <si>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</si>
  <si>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</si>
  <si>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</si>
  <si>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</si>
  <si>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</si>
  <si>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</si>
  <si>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</si>
  <si>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</si>
  <si>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</si>
  <si>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</si>
  <si>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</si>
  <si>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</si>
  <si>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</si>
  <si>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</si>
  <si>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</si>
  <si>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</si>
  <si>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</si>
  <si>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</si>
  <si>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</si>
  <si>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</si>
  <si>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</si>
  <si>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</si>
  <si>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</si>
  <si>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</si>
  <si>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</si>
  <si>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</si>
  <si>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</si>
  <si>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</si>
  <si>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</si>
  <si>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</si>
  <si>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</si>
  <si>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</si>
  <si>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</si>
  <si>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</si>
  <si>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</si>
  <si>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</si>
  <si>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</si>
  <si>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</si>
  <si>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</si>
  <si>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</si>
  <si>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</si>
  <si>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</si>
  <si>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</si>
  <si>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</si>
  <si>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</si>
  <si>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</si>
  <si>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</si>
  <si>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</si>
  <si>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</si>
  <si>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</si>
  <si>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</si>
  <si>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</si>
  <si>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</si>
  <si>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</si>
  <si>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</si>
  <si>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</si>
  <si>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</si>
  <si>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</si>
  <si>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</si>
  <si>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</si>
  <si>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</si>
  <si>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</si>
  <si>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</si>
  <si>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</si>
  <si>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</si>
  <si>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</si>
  <si>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</si>
  <si>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</si>
  <si>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</si>
  <si>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</si>
  <si>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</si>
  <si>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</si>
  <si>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</si>
  <si>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</si>
  <si>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</si>
  <si>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</si>
  <si>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</si>
  <si>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</si>
  <si>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</si>
  <si>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</si>
  <si>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</si>
  <si>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</si>
  <si>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</si>
  <si>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</si>
  <si>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</si>
  <si>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</si>
  <si>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</si>
  <si>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</si>
  <si>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</si>
  <si>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</si>
  <si>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</si>
  <si>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</si>
  <si>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</si>
  <si>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</si>
  <si>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</si>
  <si>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</si>
  <si>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</si>
  <si>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</si>
  <si>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</si>
  <si>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</si>
  <si>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</si>
  <si>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</si>
  <si>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</si>
  <si>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</si>
  <si>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</si>
  <si>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</si>
  <si>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</si>
  <si>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</si>
  <si>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</si>
  <si>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</si>
  <si>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</si>
  <si>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</si>
  <si>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</si>
  <si>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</si>
  <si>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</si>
  <si>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</si>
  <si>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</si>
  <si>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</si>
  <si>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</si>
  <si>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</si>
  <si>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</si>
  <si>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</si>
  <si>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</si>
  <si>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</si>
  <si>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</si>
  <si>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</si>
  <si>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</si>
  <si>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</si>
  <si>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</si>
  <si>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</si>
  <si>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</si>
  <si>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</si>
  <si>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</si>
  <si>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</si>
  <si>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</si>
  <si>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</si>
  <si>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</si>
  <si>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</si>
  <si>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</si>
  <si>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</si>
  <si>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</si>
  <si>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</si>
  <si>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</si>
  <si>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</si>
  <si>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</si>
  <si>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</si>
  <si>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</si>
  <si>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</si>
  <si>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</si>
  <si>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</si>
  <si>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</si>
  <si>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</si>
  <si>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</si>
  <si>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</si>
  <si>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</si>
  <si>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</si>
  <si>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</si>
  <si>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</si>
  <si>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</si>
  <si>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</si>
  <si>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</si>
  <si>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</si>
  <si>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</si>
  <si>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</si>
  <si>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</si>
  <si>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</si>
  <si>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</si>
  <si>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</si>
  <si>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</si>
  <si>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</si>
  <si>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</si>
  <si>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</si>
  <si>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</si>
  <si>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</si>
  <si>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</si>
  <si>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</si>
  <si>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</si>
  <si>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</si>
  <si>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</si>
  <si>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</si>
  <si>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</si>
  <si>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</si>
  <si>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</si>
  <si>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</si>
  <si>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</si>
  <si>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</si>
  <si>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</si>
  <si>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</si>
  <si>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</si>
  <si>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</si>
  <si>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</si>
  <si>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</si>
  <si>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</si>
  <si>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</si>
  <si>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</si>
  <si>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</si>
  <si>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</si>
  <si>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</si>
  <si>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</si>
  <si>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</si>
  <si>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</si>
  <si>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</si>
  <si>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</si>
  <si>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</si>
  <si>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</si>
  <si>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</si>
  <si>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</si>
  <si>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</si>
  <si>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</si>
  <si>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</si>
  <si>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</si>
  <si>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</si>
  <si>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</si>
  <si>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</si>
  <si>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</si>
  <si>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</si>
  <si>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</si>
  <si>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</si>
  <si>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</si>
  <si>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</si>
  <si>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</si>
  <si>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</si>
  <si>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</si>
  <si>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</si>
  <si>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</si>
  <si>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</si>
  <si>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</si>
  <si>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</si>
  <si>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</si>
  <si>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</si>
  <si>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</si>
  <si>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</si>
  <si>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</si>
  <si>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</si>
  <si>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</si>
  <si>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</si>
  <si>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</si>
  <si>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</si>
  <si>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</si>
  <si>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</si>
  <si>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</si>
  <si>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</si>
  <si>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</si>
  <si>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</si>
  <si>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</si>
  <si>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</si>
  <si>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</si>
  <si>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</si>
  <si>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</si>
  <si>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</si>
  <si>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</si>
  <si>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</si>
  <si>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</si>
  <si>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</si>
  <si>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</si>
  <si>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</si>
  <si>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</si>
  <si>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</si>
  <si>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</si>
  <si>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</si>
  <si>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</si>
  <si>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</si>
  <si>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</si>
  <si>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</si>
  <si>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</si>
  <si>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</si>
  <si>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</si>
  <si>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</si>
  <si>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</si>
  <si>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</si>
  <si>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</si>
  <si>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</si>
  <si>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</si>
  <si>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</si>
  <si>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</si>
  <si>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</si>
  <si>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</si>
  <si>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</si>
  <si>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</si>
  <si>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</si>
  <si>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</si>
  <si>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</si>
  <si>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</si>
  <si>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</si>
  <si>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</si>
  <si>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</si>
  <si>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</si>
  <si>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</si>
  <si>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</si>
  <si>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</si>
  <si>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</si>
  <si>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</si>
  <si>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</si>
  <si>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</si>
  <si>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</si>
  <si>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</si>
  <si>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</si>
  <si>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</si>
  <si>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</si>
  <si>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</si>
  <si>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</si>
  <si>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</si>
  <si>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</si>
  <si>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</si>
  <si>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</si>
  <si>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</si>
  <si>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</si>
  <si>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</si>
  <si>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</si>
  <si>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</si>
  <si>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</si>
  <si>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</si>
  <si>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</si>
  <si>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</si>
  <si>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</si>
  <si>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</si>
  <si>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</si>
  <si>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</si>
  <si>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</si>
  <si>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</si>
  <si>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</si>
  <si>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</si>
  <si>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</si>
  <si>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</si>
  <si>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</si>
  <si>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</si>
  <si>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</si>
  <si>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</si>
  <si>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</si>
  <si>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</si>
  <si>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</si>
  <si>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</si>
  <si>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</si>
  <si>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</si>
  <si>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</si>
  <si>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</si>
  <si>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</si>
  <si>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</si>
  <si>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</si>
  <si>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</si>
  <si>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</si>
  <si>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</si>
  <si>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</si>
  <si>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</si>
  <si>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</si>
  <si>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</si>
  <si>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</si>
  <si>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</si>
  <si>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</si>
  <si>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</si>
  <si>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</si>
  <si>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</si>
  <si>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</si>
  <si>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</si>
  <si>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</si>
  <si>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</si>
  <si>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</si>
  <si>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</si>
  <si>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</si>
  <si>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</si>
  <si>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</si>
  <si>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</si>
  <si>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</si>
  <si>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</si>
  <si>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</si>
  <si>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</si>
  <si>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</si>
  <si>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</si>
  <si>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</si>
  <si>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</si>
  <si>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</si>
  <si>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</si>
  <si>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</si>
  <si>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</si>
  <si>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</si>
  <si>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</si>
  <si>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</si>
  <si>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</si>
  <si>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</si>
  <si>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</si>
  <si>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</si>
  <si>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</si>
  <si>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</si>
  <si>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</si>
  <si>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</si>
  <si>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</si>
  <si>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</si>
  <si>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</si>
  <si>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</si>
  <si>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</si>
  <si>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</si>
  <si>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</si>
  <si>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</si>
  <si>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</si>
  <si>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</si>
  <si>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</si>
  <si>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</si>
  <si>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</si>
  <si>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</si>
  <si>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</si>
  <si>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</si>
  <si>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</si>
  <si>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</si>
  <si>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</si>
  <si>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</si>
  <si>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</si>
  <si>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</si>
  <si>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</si>
  <si>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</si>
  <si>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</si>
  <si>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</si>
  <si>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</si>
  <si>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</si>
  <si>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</si>
  <si>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</si>
  <si>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</si>
  <si>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</si>
  <si>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</si>
  <si>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</si>
  <si>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</si>
  <si>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</si>
  <si>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</si>
  <si>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</si>
  <si>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</si>
  <si>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</si>
  <si>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</si>
  <si>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</si>
  <si>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</si>
  <si>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</si>
  <si>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</si>
  <si>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</si>
  <si>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</si>
  <si>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</si>
  <si>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</si>
  <si>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</si>
  <si>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</si>
  <si>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</si>
  <si>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</si>
  <si>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</si>
  <si>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</si>
  <si>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</si>
  <si>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</si>
  <si>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</si>
  <si>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</si>
  <si>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</si>
  <si>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</si>
  <si>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</si>
  <si>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</si>
  <si>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</si>
  <si>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</si>
  <si>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</si>
  <si>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</si>
  <si>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</si>
  <si>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</si>
  <si>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</si>
  <si>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</si>
  <si>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</si>
  <si>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</si>
  <si>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</si>
  <si>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</si>
  <si>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</si>
  <si>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</si>
  <si>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</si>
  <si>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</si>
  <si>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</si>
  <si>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</si>
  <si>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</si>
  <si>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</si>
  <si>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</si>
  <si>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</si>
  <si>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</si>
  <si>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</si>
  <si>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</si>
  <si>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</si>
  <si>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</si>
  <si>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</si>
  <si>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</si>
  <si>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</si>
  <si>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</si>
  <si>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</si>
  <si>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</si>
  <si>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</si>
  <si>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</si>
  <si>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</si>
  <si>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</si>
  <si>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</si>
  <si>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</si>
  <si>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</si>
  <si>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</si>
  <si>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</si>
  <si>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</si>
  <si>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</si>
  <si>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</si>
  <si>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</si>
  <si>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</si>
  <si>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</si>
  <si>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</si>
  <si>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</si>
  <si>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</si>
  <si>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</si>
  <si>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</si>
  <si>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</si>
  <si>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</si>
  <si>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</si>
  <si>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</si>
  <si>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</si>
  <si>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</si>
  <si>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</si>
  <si>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</si>
  <si>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</si>
  <si>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</si>
  <si>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</si>
  <si>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</si>
  <si>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</si>
  <si>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</si>
  <si>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</si>
  <si>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</si>
  <si>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</si>
  <si>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</si>
  <si>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</si>
  <si>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</si>
  <si>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</si>
  <si>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</si>
  <si>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</si>
  <si>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</si>
  <si>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</si>
  <si>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</si>
  <si>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</si>
  <si>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</si>
  <si>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</si>
  <si>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</si>
  <si>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</si>
  <si>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</si>
  <si>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</si>
  <si>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</si>
  <si>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</si>
  <si>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</si>
  <si>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</si>
  <si>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</si>
  <si>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</si>
  <si>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</si>
  <si>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</si>
  <si>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</si>
  <si>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</si>
  <si>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</si>
  <si>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</si>
  <si>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</si>
  <si>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</si>
  <si>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</si>
  <si>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</si>
  <si>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</si>
  <si>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</si>
  <si>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</si>
  <si>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</si>
  <si>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</si>
  <si>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</si>
  <si>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</si>
  <si>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</si>
  <si>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</si>
  <si>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</si>
  <si>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</si>
  <si>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</si>
  <si>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</si>
  <si>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</si>
  <si>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</si>
  <si>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</si>
  <si>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</si>
  <si>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</si>
  <si>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</si>
  <si>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</si>
  <si>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</si>
  <si>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</si>
  <si>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</si>
  <si>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</si>
  <si>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</si>
  <si>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</si>
  <si>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</si>
  <si>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</si>
  <si>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</si>
  <si>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</si>
  <si>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</si>
  <si>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</si>
  <si>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</si>
  <si>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</si>
  <si>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</si>
  <si>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</si>
  <si>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</si>
  <si>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</si>
  <si>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</si>
  <si>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</si>
  <si>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</si>
  <si>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</si>
  <si>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</si>
  <si>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</si>
  <si>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</si>
  <si>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</si>
  <si>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</si>
  <si>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</si>
  <si>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</si>
  <si>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</si>
  <si>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</si>
  <si>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</si>
  <si>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</si>
  <si>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</si>
  <si>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</si>
  <si>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</si>
  <si>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</si>
  <si>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</si>
  <si>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</si>
  <si>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</si>
  <si>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</si>
  <si>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</si>
  <si>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</si>
  <si>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</si>
  <si>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</si>
  <si>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</si>
  <si>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</si>
  <si>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</si>
  <si>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</si>
  <si>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</si>
  <si>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</si>
  <si>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</si>
  <si>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</si>
  <si>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</si>
  <si>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</si>
  <si>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</si>
  <si>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</si>
  <si>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</si>
  <si>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</si>
  <si>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</si>
  <si>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</si>
  <si>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</si>
  <si>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</si>
  <si>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</si>
  <si>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</si>
  <si>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</si>
  <si>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</si>
  <si>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</si>
  <si>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</si>
  <si>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</si>
  <si>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</si>
  <si>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</si>
  <si>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</si>
  <si>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</si>
  <si>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</si>
  <si>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</si>
  <si>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</si>
  <si>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</si>
  <si>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</si>
  <si>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(Biudžeto išlaidų sąmatos vykdymo 2022 m. spalio 1 d. metinės, ketvirtinės ataskaitos forma Nr. 2)</t>
  </si>
  <si>
    <t xml:space="preserve">                                                               ELEKTRĖNŲ PRADINĖ MOKYKLA, 190675315, TAIKOS G. 15, ELEKTRĖNAI</t>
  </si>
  <si>
    <t xml:space="preserve">                                                                                  (įstaigos pavadinimas, kodas Juridinių asmenų registre, adresas)</t>
  </si>
  <si>
    <t>2022 M. SPALIO 1 D.</t>
  </si>
  <si>
    <t xml:space="preserve">                                                                                                (data)</t>
  </si>
  <si>
    <t>Švietimo kokybės ir prieinamumo gerinimas</t>
  </si>
  <si>
    <t>Direktorė</t>
  </si>
  <si>
    <t>Virginija Stanislovaitienė</t>
  </si>
  <si>
    <t>Vyr.buhalterė</t>
  </si>
  <si>
    <t xml:space="preserve">                    Inga Mirinavičienė</t>
  </si>
  <si>
    <t>Suvestinė</t>
  </si>
  <si>
    <t>2022-10-11    Nr.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</si>
</sst>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  <font>
      <b/>
      <sz val="10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2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Border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Border="1" applyAlignment="1">
      <alignment horizontal="center" vertical="top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/>
    <xf numFmtId="0" fontId="34" fillId="0" borderId="13" xfId="1" applyFont="1" applyFill="1" applyBorder="1" applyAlignment="1">
      <alignment horizontal="center" vertical="top" wrapText="1"/>
    </xf>
    <xf numFmtId="3" fontId="5" fillId="0" borderId="1" xfId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0" fontId="52" fillId="0" borderId="0" xfId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87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20F4AC-1E12-44B1-ABEB-26614A45BFC0}" diskRevisions="1" revisionId="6566" version="37">
  <header guid="{8420F4AC-1E12-44B1-ABEB-26614A45BFC0}" dateTime="2022-10-12T11:07:40" maxSheetId="6" userName="„Windows“ vartotojas" r:id="rId187" minRId="6560" maxRId="6566">
    <sheetIdMap count="5">
      <sheetId val="1"/>
      <sheetId val="2"/>
      <sheetId val="3"/>
      <sheetId val="4"/>
      <sheetId val="5"/>
    </sheetIdMap>
  </header>
</header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0" sId="4">
    <oc r="K368">
      <f>SUM(K34+K184)</f>
    </oc>
    <nc r="K368">
      <f>SUM(K34+K184)</f>
    </nc>
  </rcc>
  <rcc rId="6561" sId="4">
    <oc r="L368">
      <f>SUM(L34+L184)</f>
    </oc>
    <nc r="L368">
      <f>SUM(L34+L184)</f>
    </nc>
  </rcc>
  <rcc rId="6562" sId="4" odxf="1" dxf="1">
    <nc r="M368">
      <f>SUM(M34+M184)</f>
    </nc>
    <odxf>
      <font>
        <name val="Times New Roman Baltic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name val="Times New Roman Baltic"/>
        <scheme val="none"/>
      </font>
      <numFmt numFmtId="2" formatCode="0.00"/>
      <fill>
        <patternFill patternType="solid">
          <bgColor indexed="41"/>
        </patternFill>
      </fill>
      <alignment horizontal="right" vertical="center" readingOrder="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63" sId="4" odxf="1" dxf="1">
    <nc r="N368">
      <f>SUM(N34+N184)</f>
    </nc>
    <odxf>
      <font>
        <name val="Times New Roman Baltic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name val="Times New Roman Baltic"/>
        <scheme val="none"/>
      </font>
      <numFmt numFmtId="2" formatCode="0.00"/>
      <fill>
        <patternFill patternType="solid">
          <bgColor indexed="41"/>
        </patternFill>
      </fill>
      <alignment horizontal="right" vertical="center" readingOrder="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64" sId="4" odxf="1" dxf="1">
    <nc r="O368">
      <f>SUM(O34+O184)</f>
    </nc>
    <odxf>
      <font>
        <name val="Times New Roman Baltic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name val="Times New Roman Baltic"/>
        <scheme val="none"/>
      </font>
      <numFmt numFmtId="2" formatCode="0.00"/>
      <fill>
        <patternFill patternType="solid">
          <bgColor indexed="41"/>
        </patternFill>
      </fill>
      <alignment horizontal="right" vertical="center" readingOrder="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65" sId="4" odxf="1" dxf="1">
    <nc r="P368">
      <f>SUM(P34+P184)</f>
    </nc>
    <odxf>
      <font>
        <name val="Times New Roman Baltic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name val="Times New Roman Baltic"/>
        <scheme val="none"/>
      </font>
      <numFmt numFmtId="2" formatCode="0.00"/>
      <fill>
        <patternFill patternType="solid">
          <bgColor indexed="41"/>
        </patternFill>
      </fill>
      <alignment horizontal="right" vertical="center" readingOrder="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66" sId="4" numFmtId="4">
    <oc r="K39">
      <v>351487.75</v>
    </oc>
    <nc r="K39">
      <v>863187.75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9" t="s">
        <v>176</v>
      </c>
      <c r="K1" s="400"/>
      <c r="L1" s="4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0"/>
      <c r="K2" s="400"/>
      <c r="L2" s="4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0"/>
      <c r="K3" s="400"/>
      <c r="L3" s="4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0"/>
      <c r="K4" s="400"/>
      <c r="L4" s="4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0"/>
      <c r="K5" s="400"/>
      <c r="L5" s="4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2" t="s">
        <v>161</v>
      </c>
      <c r="H8" s="422"/>
      <c r="I8" s="422"/>
      <c r="J8" s="422"/>
      <c r="K8" s="4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0" t="s">
        <v>163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1" t="s">
        <v>164</v>
      </c>
      <c r="H10" s="421"/>
      <c r="I10" s="421"/>
      <c r="J10" s="421"/>
      <c r="K10" s="4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3" t="s">
        <v>162</v>
      </c>
      <c r="H11" s="423"/>
      <c r="I11" s="423"/>
      <c r="J11" s="423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0" t="s">
        <v>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1" t="s">
        <v>165</v>
      </c>
      <c r="H15" s="421"/>
      <c r="I15" s="421"/>
      <c r="J15" s="421"/>
      <c r="K15" s="4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8"/>
      <c r="H17" s="419"/>
      <c r="I17" s="419"/>
      <c r="J17" s="419"/>
      <c r="K17" s="4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9"/>
      <c r="D22" s="440"/>
      <c r="E22" s="440"/>
      <c r="F22" s="440"/>
      <c r="G22" s="440"/>
      <c r="H22" s="440"/>
      <c r="I22" s="44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7" t="s">
        <v>144</v>
      </c>
      <c r="L27" s="43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8"/>
      <c r="L28" s="43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8" t="s">
        <v>139</v>
      </c>
      <c r="B29" s="429"/>
      <c r="C29" s="429"/>
      <c r="D29" s="429"/>
      <c r="E29" s="429"/>
      <c r="F29" s="43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4">
        <v>1</v>
      </c>
      <c r="B54" s="425"/>
      <c r="C54" s="425"/>
      <c r="D54" s="425"/>
      <c r="E54" s="425"/>
      <c r="F54" s="42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1">
        <v>1</v>
      </c>
      <c r="B90" s="432"/>
      <c r="C90" s="432"/>
      <c r="D90" s="432"/>
      <c r="E90" s="432"/>
      <c r="F90" s="43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4">
        <v>1</v>
      </c>
      <c r="B131" s="425"/>
      <c r="C131" s="425"/>
      <c r="D131" s="425"/>
      <c r="E131" s="425"/>
      <c r="F131" s="42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4">
        <v>1</v>
      </c>
      <c r="B171" s="425"/>
      <c r="C171" s="425"/>
      <c r="D171" s="425"/>
      <c r="E171" s="425"/>
      <c r="F171" s="42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4">
        <v>1</v>
      </c>
      <c r="B208" s="425"/>
      <c r="C208" s="425"/>
      <c r="D208" s="425"/>
      <c r="E208" s="425"/>
      <c r="F208" s="42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4">
        <v>1</v>
      </c>
      <c r="B247" s="425"/>
      <c r="C247" s="425"/>
      <c r="D247" s="425"/>
      <c r="E247" s="425"/>
      <c r="F247" s="42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4">
        <v>1</v>
      </c>
      <c r="B288" s="425"/>
      <c r="C288" s="425"/>
      <c r="D288" s="425"/>
      <c r="E288" s="425"/>
      <c r="F288" s="42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4">
        <v>1</v>
      </c>
      <c r="B330" s="425"/>
      <c r="C330" s="425"/>
      <c r="D330" s="425"/>
      <c r="E330" s="425"/>
      <c r="F330" s="42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1" t="s">
        <v>133</v>
      </c>
      <c r="L348" s="44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42" t="s">
        <v>175</v>
      </c>
      <c r="E351" s="443"/>
      <c r="F351" s="443"/>
      <c r="G351" s="443"/>
      <c r="H351" s="241"/>
      <c r="I351" s="186" t="s">
        <v>132</v>
      </c>
      <c r="J351" s="5"/>
      <c r="K351" s="441" t="s">
        <v>133</v>
      </c>
      <c r="L351" s="44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DEAD3D29-059E-486C-AD0E-87404C0BECF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9" t="s">
        <v>176</v>
      </c>
      <c r="K1" s="400"/>
      <c r="L1" s="4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0"/>
      <c r="K2" s="400"/>
      <c r="L2" s="4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0"/>
      <c r="K3" s="400"/>
      <c r="L3" s="4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0"/>
      <c r="K4" s="400"/>
      <c r="L4" s="4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0"/>
      <c r="K5" s="400"/>
      <c r="L5" s="4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2" t="s">
        <v>161</v>
      </c>
      <c r="H8" s="422"/>
      <c r="I8" s="422"/>
      <c r="J8" s="422"/>
      <c r="K8" s="4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0" t="s">
        <v>163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1" t="s">
        <v>164</v>
      </c>
      <c r="H10" s="421"/>
      <c r="I10" s="421"/>
      <c r="J10" s="421"/>
      <c r="K10" s="4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3" t="s">
        <v>162</v>
      </c>
      <c r="H11" s="423"/>
      <c r="I11" s="423"/>
      <c r="J11" s="423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0" t="s">
        <v>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1" t="s">
        <v>165</v>
      </c>
      <c r="H15" s="421"/>
      <c r="I15" s="421"/>
      <c r="J15" s="421"/>
      <c r="K15" s="4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8"/>
      <c r="H17" s="419"/>
      <c r="I17" s="419"/>
      <c r="J17" s="419"/>
      <c r="K17" s="4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4"/>
      <c r="D19" s="445"/>
      <c r="E19" s="445"/>
      <c r="F19" s="445"/>
      <c r="G19" s="445"/>
      <c r="H19" s="445"/>
      <c r="I19" s="44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9" t="s">
        <v>179</v>
      </c>
      <c r="D20" s="440"/>
      <c r="E20" s="440"/>
      <c r="F20" s="440"/>
      <c r="G20" s="440"/>
      <c r="H20" s="440"/>
      <c r="I20" s="44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9" t="s">
        <v>180</v>
      </c>
      <c r="D21" s="440"/>
      <c r="E21" s="440"/>
      <c r="F21" s="440"/>
      <c r="G21" s="440"/>
      <c r="H21" s="440"/>
      <c r="I21" s="44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9" t="s">
        <v>178</v>
      </c>
      <c r="D22" s="440"/>
      <c r="E22" s="440"/>
      <c r="F22" s="440"/>
      <c r="G22" s="440"/>
      <c r="H22" s="440"/>
      <c r="I22" s="44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7" t="s">
        <v>144</v>
      </c>
      <c r="L27" s="43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8"/>
      <c r="L28" s="43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8" t="s">
        <v>139</v>
      </c>
      <c r="B29" s="429"/>
      <c r="C29" s="429"/>
      <c r="D29" s="429"/>
      <c r="E29" s="429"/>
      <c r="F29" s="43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4">
        <v>1</v>
      </c>
      <c r="B54" s="425"/>
      <c r="C54" s="425"/>
      <c r="D54" s="425"/>
      <c r="E54" s="425"/>
      <c r="F54" s="42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1">
        <v>1</v>
      </c>
      <c r="B90" s="432"/>
      <c r="C90" s="432"/>
      <c r="D90" s="432"/>
      <c r="E90" s="432"/>
      <c r="F90" s="43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4">
        <v>1</v>
      </c>
      <c r="B131" s="425"/>
      <c r="C131" s="425"/>
      <c r="D131" s="425"/>
      <c r="E131" s="425"/>
      <c r="F131" s="42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4">
        <v>1</v>
      </c>
      <c r="B171" s="425"/>
      <c r="C171" s="425"/>
      <c r="D171" s="425"/>
      <c r="E171" s="425"/>
      <c r="F171" s="42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4">
        <v>1</v>
      </c>
      <c r="B208" s="425"/>
      <c r="C208" s="425"/>
      <c r="D208" s="425"/>
      <c r="E208" s="425"/>
      <c r="F208" s="42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4">
        <v>1</v>
      </c>
      <c r="B247" s="425"/>
      <c r="C247" s="425"/>
      <c r="D247" s="425"/>
      <c r="E247" s="425"/>
      <c r="F247" s="42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4">
        <v>1</v>
      </c>
      <c r="B288" s="425"/>
      <c r="C288" s="425"/>
      <c r="D288" s="425"/>
      <c r="E288" s="425"/>
      <c r="F288" s="42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4">
        <v>1</v>
      </c>
      <c r="B330" s="425"/>
      <c r="C330" s="425"/>
      <c r="D330" s="425"/>
      <c r="E330" s="425"/>
      <c r="F330" s="42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1" t="s">
        <v>133</v>
      </c>
      <c r="L348" s="44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42" t="s">
        <v>175</v>
      </c>
      <c r="E351" s="443"/>
      <c r="F351" s="443"/>
      <c r="G351" s="443"/>
      <c r="H351" s="241"/>
      <c r="I351" s="186" t="s">
        <v>132</v>
      </c>
      <c r="J351" s="5"/>
      <c r="K351" s="441" t="s">
        <v>133</v>
      </c>
      <c r="L351" s="44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DEAD3D29-059E-486C-AD0E-87404C0BECF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2" t="s">
        <v>161</v>
      </c>
      <c r="H8" s="422"/>
      <c r="I8" s="422"/>
      <c r="J8" s="422"/>
      <c r="K8" s="4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0" t="s">
        <v>163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1" t="s">
        <v>164</v>
      </c>
      <c r="H10" s="421"/>
      <c r="I10" s="421"/>
      <c r="J10" s="421"/>
      <c r="K10" s="4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3" t="s">
        <v>162</v>
      </c>
      <c r="H11" s="423"/>
      <c r="I11" s="423"/>
      <c r="J11" s="423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0" t="s">
        <v>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1" t="s">
        <v>165</v>
      </c>
      <c r="H15" s="421"/>
      <c r="I15" s="421"/>
      <c r="J15" s="421"/>
      <c r="K15" s="421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40"/>
      <c r="F17" s="440"/>
      <c r="G17" s="440"/>
      <c r="H17" s="440"/>
      <c r="I17" s="440"/>
      <c r="J17" s="440"/>
      <c r="K17" s="440"/>
      <c r="L17" s="169"/>
      <c r="M17" s="3"/>
      <c r="N17" s="3"/>
      <c r="O17" s="3"/>
      <c r="P17" s="3"/>
    </row>
    <row r="18" spans="1:17" ht="12" customHeight="1">
      <c r="A18" s="427" t="s">
        <v>177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4"/>
      <c r="D22" s="446"/>
      <c r="E22" s="446"/>
      <c r="F22" s="446"/>
      <c r="G22" s="446"/>
      <c r="H22" s="446"/>
      <c r="I22" s="446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7" t="s">
        <v>144</v>
      </c>
      <c r="L27" s="435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8"/>
      <c r="L28" s="436"/>
      <c r="M28" s="3"/>
      <c r="N28" s="3"/>
      <c r="O28" s="3"/>
      <c r="P28" s="3"/>
      <c r="Q28" s="3"/>
    </row>
    <row r="29" spans="1:17" ht="11.25" customHeight="1">
      <c r="A29" s="428" t="s">
        <v>139</v>
      </c>
      <c r="B29" s="429"/>
      <c r="C29" s="429"/>
      <c r="D29" s="429"/>
      <c r="E29" s="429"/>
      <c r="F29" s="43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4">
        <v>1</v>
      </c>
      <c r="B53" s="425"/>
      <c r="C53" s="425"/>
      <c r="D53" s="425"/>
      <c r="E53" s="425"/>
      <c r="F53" s="42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1">
        <v>1</v>
      </c>
      <c r="B90" s="432"/>
      <c r="C90" s="432"/>
      <c r="D90" s="432"/>
      <c r="E90" s="432"/>
      <c r="F90" s="43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4">
        <v>1</v>
      </c>
      <c r="B135" s="425"/>
      <c r="C135" s="425"/>
      <c r="D135" s="425"/>
      <c r="E135" s="425"/>
      <c r="F135" s="42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4">
        <v>1</v>
      </c>
      <c r="B179" s="425"/>
      <c r="C179" s="425"/>
      <c r="D179" s="425"/>
      <c r="E179" s="425"/>
      <c r="F179" s="42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4">
        <v>1</v>
      </c>
      <c r="B217" s="425"/>
      <c r="C217" s="425"/>
      <c r="D217" s="425"/>
      <c r="E217" s="425"/>
      <c r="F217" s="42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4">
        <v>1</v>
      </c>
      <c r="B264" s="425"/>
      <c r="C264" s="425"/>
      <c r="D264" s="425"/>
      <c r="E264" s="425"/>
      <c r="F264" s="42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4">
        <v>1</v>
      </c>
      <c r="B310" s="425"/>
      <c r="C310" s="425"/>
      <c r="D310" s="425"/>
      <c r="E310" s="425"/>
      <c r="F310" s="42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4">
        <v>1</v>
      </c>
      <c r="B363" s="425"/>
      <c r="C363" s="425"/>
      <c r="D363" s="425"/>
      <c r="E363" s="425"/>
      <c r="F363" s="42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1" t="s">
        <v>133</v>
      </c>
      <c r="L385" s="441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42" t="s">
        <v>175</v>
      </c>
      <c r="E388" s="443"/>
      <c r="F388" s="443"/>
      <c r="G388" s="443"/>
      <c r="H388" s="241"/>
      <c r="I388" s="186" t="s">
        <v>132</v>
      </c>
      <c r="J388" s="5"/>
      <c r="K388" s="441" t="s">
        <v>133</v>
      </c>
      <c r="L388" s="44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DEAD3D29-059E-486C-AD0E-87404C0BECF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1"/>
  <sheetViews>
    <sheetView showZeros="0" tabSelected="1" topLeftCell="A46" zoomScale="124" zoomScaleNormal="124" zoomScaleSheetLayoutView="120" workbookViewId="0">
      <selection activeCell="I39" sqref="I39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370" customWidth="1"/>
    <col min="7" max="7" width="34.33203125" style="1" customWidth="1"/>
    <col min="8" max="8" width="4.6640625" style="1" customWidth="1"/>
    <col min="9" max="9" width="10.33203125" style="1" customWidth="1"/>
    <col min="10" max="10" width="11.6640625" style="1" customWidth="1"/>
    <col min="11" max="11" width="12.44140625" style="1" customWidth="1"/>
    <col min="12" max="12" width="11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34.44140625" style="1" customWidth="1"/>
    <col min="18" max="16384" width="9.10937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372"/>
      <c r="J1" s="363" t="s">
        <v>740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373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373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373"/>
      <c r="J5" s="245" t="s">
        <v>751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73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98" t="s">
        <v>752</v>
      </c>
      <c r="H7" s="361"/>
      <c r="I7" s="361"/>
      <c r="J7" s="362"/>
      <c r="K7" s="362"/>
      <c r="L7" s="3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64"/>
      <c r="H8" s="361"/>
      <c r="I8" s="361"/>
      <c r="J8" s="362"/>
      <c r="K8" s="362"/>
      <c r="L8" s="37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8" customHeight="1">
      <c r="A9" s="3"/>
      <c r="B9" s="3"/>
      <c r="C9" s="3"/>
      <c r="D9" s="3"/>
      <c r="E9" s="3"/>
      <c r="F9" s="14"/>
      <c r="G9" s="245" t="s">
        <v>753</v>
      </c>
      <c r="H9" s="245"/>
      <c r="I9" s="245"/>
      <c r="J9" s="356"/>
      <c r="K9" s="356"/>
      <c r="L9" s="37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01" t="s">
        <v>754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366"/>
      <c r="B12" s="367"/>
      <c r="C12" s="367"/>
      <c r="D12" s="367"/>
      <c r="E12" s="367"/>
      <c r="F12" s="367"/>
      <c r="G12" s="422" t="s">
        <v>161</v>
      </c>
      <c r="H12" s="422"/>
      <c r="I12" s="422"/>
      <c r="J12" s="422"/>
      <c r="K12" s="422"/>
      <c r="L12" s="36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20" t="s">
        <v>755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21" t="s">
        <v>164</v>
      </c>
      <c r="H14" s="421"/>
      <c r="I14" s="421"/>
      <c r="J14" s="421"/>
      <c r="K14" s="421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23" t="s">
        <v>162</v>
      </c>
      <c r="H15" s="423"/>
      <c r="I15" s="423"/>
      <c r="J15" s="423"/>
      <c r="K15" s="4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20" t="s">
        <v>5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21" t="s">
        <v>763</v>
      </c>
      <c r="H18" s="421"/>
      <c r="I18" s="421"/>
      <c r="J18" s="421"/>
      <c r="K18" s="421"/>
      <c r="M18" s="3"/>
      <c r="N18" s="3"/>
      <c r="O18" s="3"/>
      <c r="P18" s="3"/>
    </row>
    <row r="19" spans="1:35" ht="11.25" customHeight="1">
      <c r="G19" s="414" t="s">
        <v>756</v>
      </c>
      <c r="H19" s="414"/>
      <c r="I19" s="414"/>
      <c r="J19" s="414"/>
      <c r="K19" s="414"/>
      <c r="M19" s="3"/>
      <c r="N19" s="3"/>
      <c r="O19" s="3"/>
      <c r="P19" s="3"/>
    </row>
    <row r="20" spans="1:35" ht="11.25" customHeight="1">
      <c r="G20" s="368"/>
      <c r="H20" s="368"/>
      <c r="I20" s="368"/>
      <c r="J20" s="368"/>
      <c r="K20" s="368"/>
      <c r="M20" s="3"/>
      <c r="N20" s="3"/>
      <c r="O20" s="3"/>
      <c r="P20" s="3"/>
    </row>
    <row r="21" spans="1:35">
      <c r="A21" s="371"/>
      <c r="B21" s="373"/>
      <c r="C21" s="373"/>
      <c r="D21" s="373"/>
      <c r="E21" s="448" t="s">
        <v>757</v>
      </c>
      <c r="F21" s="448"/>
      <c r="G21" s="448"/>
      <c r="H21" s="448"/>
      <c r="I21" s="448"/>
      <c r="J21" s="448"/>
      <c r="K21" s="448"/>
      <c r="L21" s="373"/>
      <c r="M21" s="3"/>
      <c r="N21" s="3"/>
      <c r="O21" s="3"/>
      <c r="P21" s="3"/>
    </row>
    <row r="22" spans="1:35" ht="12" customHeight="1">
      <c r="A22" s="427" t="s">
        <v>177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374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44"/>
      <c r="D26" s="447"/>
      <c r="E26" s="447"/>
      <c r="F26" s="447"/>
      <c r="G26" s="447"/>
      <c r="H26" s="447"/>
      <c r="I26" s="447"/>
      <c r="J26" s="4"/>
      <c r="K26" s="177" t="s">
        <v>1</v>
      </c>
      <c r="L26" s="16"/>
      <c r="M26" s="104"/>
      <c r="N26" s="3"/>
      <c r="O26" s="3"/>
      <c r="P26" s="3"/>
    </row>
    <row r="27" spans="1:35" ht="12" customHeight="1">
      <c r="A27" s="3"/>
      <c r="B27" s="3"/>
      <c r="C27" s="371"/>
      <c r="D27" s="4"/>
      <c r="E27" s="4"/>
      <c r="F27" s="4"/>
      <c r="G27" s="244"/>
      <c r="H27" s="232"/>
      <c r="I27" s="4"/>
      <c r="J27" s="369" t="s">
        <v>6</v>
      </c>
      <c r="K27" s="230">
        <v>9</v>
      </c>
      <c r="L27" s="15">
        <v>1</v>
      </c>
      <c r="M27" s="104"/>
      <c r="N27" s="3"/>
      <c r="O27" s="3"/>
      <c r="P27" s="3"/>
    </row>
    <row r="28" spans="1:35" ht="12.75" customHeight="1">
      <c r="A28" s="3"/>
      <c r="B28" s="3"/>
      <c r="C28" s="371"/>
      <c r="D28" s="4"/>
      <c r="E28" s="4"/>
      <c r="F28" s="4"/>
      <c r="G28" s="229" t="s">
        <v>167</v>
      </c>
      <c r="H28" s="234"/>
      <c r="I28" s="236"/>
      <c r="J28" s="231"/>
      <c r="K28" s="15"/>
      <c r="L28" s="377" t="s">
        <v>762</v>
      </c>
      <c r="M28" s="104"/>
      <c r="N28" s="3"/>
      <c r="O28" s="3"/>
      <c r="P28" s="3"/>
    </row>
    <row r="29" spans="1:35" ht="13.5" customHeight="1">
      <c r="A29" s="3"/>
      <c r="B29" s="3"/>
      <c r="C29" s="371"/>
      <c r="D29" s="4"/>
      <c r="E29" s="4"/>
      <c r="F29" s="4"/>
      <c r="G29" s="415" t="s">
        <v>7</v>
      </c>
      <c r="H29" s="415"/>
      <c r="I29" s="233"/>
      <c r="J29" s="235"/>
      <c r="K29" s="15"/>
      <c r="L29" s="15"/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9" t="s">
        <v>2</v>
      </c>
      <c r="B31" s="405"/>
      <c r="C31" s="405"/>
      <c r="D31" s="405"/>
      <c r="E31" s="405"/>
      <c r="F31" s="405"/>
      <c r="G31" s="408" t="s">
        <v>3</v>
      </c>
      <c r="H31" s="410" t="s">
        <v>143</v>
      </c>
      <c r="I31" s="412" t="s">
        <v>147</v>
      </c>
      <c r="J31" s="413"/>
      <c r="K31" s="437" t="s">
        <v>144</v>
      </c>
      <c r="L31" s="435" t="s">
        <v>168</v>
      </c>
      <c r="M31" s="105"/>
      <c r="N31" s="3"/>
      <c r="O31" s="3"/>
      <c r="P31" s="3"/>
    </row>
    <row r="32" spans="1:35" ht="46.5" customHeight="1">
      <c r="A32" s="406"/>
      <c r="B32" s="407"/>
      <c r="C32" s="407"/>
      <c r="D32" s="407"/>
      <c r="E32" s="407"/>
      <c r="F32" s="407"/>
      <c r="G32" s="409"/>
      <c r="H32" s="411"/>
      <c r="I32" s="182" t="s">
        <v>142</v>
      </c>
      <c r="J32" s="183" t="s">
        <v>141</v>
      </c>
      <c r="K32" s="438"/>
      <c r="L32" s="436"/>
      <c r="M32" s="3"/>
      <c r="N32" s="3"/>
      <c r="O32" s="3"/>
      <c r="P32" s="3"/>
    </row>
    <row r="33" spans="1:18" ht="11.25" customHeight="1">
      <c r="A33" s="428" t="s">
        <v>139</v>
      </c>
      <c r="B33" s="429"/>
      <c r="C33" s="429"/>
      <c r="D33" s="429"/>
      <c r="E33" s="429"/>
      <c r="F33" s="430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378">
        <f>SUM(I35+I46+I65+I86+I93+I113+I139+I158+I168)</f>
        <v>1311042</v>
      </c>
      <c r="J34" s="378">
        <f>SUM(J35+J46+J65+J86+J93+J113+J139+J158+J168)</f>
        <v>1012567</v>
      </c>
      <c r="K34" s="379">
        <f>SUM(K35+K46+K65+K86+K93+K113+K139+K158+K168)</f>
        <v>960811.14</v>
      </c>
      <c r="L34" s="378">
        <f>SUM(L35+L46+L65+L86+L93+L113+L139+L158+L168)</f>
        <v>960811.14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378">
        <f>SUM(I36+I42)</f>
        <v>1198236</v>
      </c>
      <c r="J35" s="378">
        <f>SUM(J36+J42)</f>
        <v>919844</v>
      </c>
      <c r="K35" s="380">
        <f>SUM(K36+K42)</f>
        <v>876155.54</v>
      </c>
      <c r="L35" s="381">
        <f>SUM(L36+L42)</f>
        <v>876155.54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382">
        <f>SUM(I37)</f>
        <v>1182611</v>
      </c>
      <c r="J36" s="382">
        <f t="shared" ref="J36:L38" si="0">SUM(J37)</f>
        <v>906752</v>
      </c>
      <c r="K36" s="383">
        <f t="shared" si="0"/>
        <v>863187.75</v>
      </c>
      <c r="L36" s="382">
        <f t="shared" si="0"/>
        <v>863187.75</v>
      </c>
      <c r="M36" s="3"/>
      <c r="N36" s="3"/>
      <c r="O36" s="3"/>
      <c r="P36" s="3"/>
      <c r="Q36" s="375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378">
        <f>SUM(I38+I40)</f>
        <v>1182611</v>
      </c>
      <c r="J37" s="378">
        <f t="shared" si="0"/>
        <v>906752</v>
      </c>
      <c r="K37" s="378">
        <f t="shared" si="0"/>
        <v>863187.75</v>
      </c>
      <c r="L37" s="378">
        <f t="shared" si="0"/>
        <v>863187.75</v>
      </c>
      <c r="M37" s="3"/>
      <c r="N37" s="3"/>
      <c r="O37" s="3"/>
      <c r="P37" s="3"/>
      <c r="Q37" s="343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383">
        <f>SUM(I39)</f>
        <v>1182611</v>
      </c>
      <c r="J38" s="383">
        <f t="shared" si="0"/>
        <v>906752</v>
      </c>
      <c r="K38" s="383">
        <f t="shared" si="0"/>
        <v>863187.75</v>
      </c>
      <c r="L38" s="383">
        <f t="shared" si="0"/>
        <v>863187.75</v>
      </c>
      <c r="M38" s="3"/>
      <c r="N38" s="3"/>
      <c r="O38" s="3"/>
      <c r="P38" s="3"/>
      <c r="Q38" s="343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384">
        <v>1182611</v>
      </c>
      <c r="J39" s="385">
        <v>906752</v>
      </c>
      <c r="K39" s="385">
        <v>863187.75</v>
      </c>
      <c r="L39" s="385">
        <f>SUM(K39)</f>
        <v>863187.75</v>
      </c>
      <c r="M39" s="3"/>
      <c r="N39" s="3"/>
      <c r="O39" s="3"/>
      <c r="P39" s="3"/>
      <c r="Q39" s="343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383">
        <f>I41</f>
        <v>0</v>
      </c>
      <c r="J40" s="383">
        <f t="shared" ref="J40:L40" si="1">J41</f>
        <v>0</v>
      </c>
      <c r="K40" s="383">
        <f>K41</f>
        <v>0</v>
      </c>
      <c r="L40" s="383">
        <f t="shared" si="1"/>
        <v>0</v>
      </c>
      <c r="M40" s="3"/>
      <c r="N40" s="3"/>
      <c r="O40" s="3"/>
      <c r="P40" s="3"/>
      <c r="Q40" s="343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385"/>
      <c r="J41" s="386"/>
      <c r="K41" s="385"/>
      <c r="L41" s="386"/>
      <c r="M41" s="3"/>
      <c r="N41" s="3"/>
      <c r="O41" s="3"/>
      <c r="P41" s="3"/>
      <c r="Q41" s="343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383">
        <f>I43</f>
        <v>15625</v>
      </c>
      <c r="J42" s="382">
        <f t="shared" ref="J42:L43" si="2">J43</f>
        <v>13092</v>
      </c>
      <c r="K42" s="383">
        <f t="shared" si="2"/>
        <v>12967.79</v>
      </c>
      <c r="L42" s="382">
        <f t="shared" si="2"/>
        <v>12967.79</v>
      </c>
      <c r="M42" s="3"/>
      <c r="N42" s="3"/>
      <c r="O42" s="3"/>
      <c r="P42" s="3"/>
      <c r="Q42" s="343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383">
        <f>I44</f>
        <v>15625</v>
      </c>
      <c r="J43" s="382">
        <f t="shared" si="2"/>
        <v>13092</v>
      </c>
      <c r="K43" s="382">
        <f t="shared" si="2"/>
        <v>12967.79</v>
      </c>
      <c r="L43" s="382">
        <f t="shared" si="2"/>
        <v>12967.79</v>
      </c>
      <c r="M43" s="3"/>
      <c r="N43" s="3"/>
      <c r="O43" s="3"/>
      <c r="P43" s="3"/>
      <c r="Q43" s="375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382">
        <f>I45</f>
        <v>15625</v>
      </c>
      <c r="J44" s="382">
        <f>J45</f>
        <v>13092</v>
      </c>
      <c r="K44" s="382">
        <f>K45</f>
        <v>12967.79</v>
      </c>
      <c r="L44" s="382">
        <f>L45</f>
        <v>12967.79</v>
      </c>
      <c r="M44" s="3"/>
      <c r="N44" s="3"/>
      <c r="O44" s="3"/>
      <c r="P44" s="3"/>
      <c r="Q44" s="343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386">
        <v>15625</v>
      </c>
      <c r="J45" s="385">
        <v>13092</v>
      </c>
      <c r="K45" s="385">
        <v>12967.79</v>
      </c>
      <c r="L45" s="385">
        <f>SUM(K45)</f>
        <v>12967.79</v>
      </c>
      <c r="M45" s="3"/>
      <c r="N45" s="3"/>
      <c r="O45" s="3"/>
      <c r="P45" s="3"/>
      <c r="Q45" s="343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725</v>
      </c>
      <c r="H46" s="195">
        <v>13</v>
      </c>
      <c r="I46" s="388">
        <f>I47</f>
        <v>100603</v>
      </c>
      <c r="J46" s="389">
        <f t="shared" ref="J46:L48" si="3">J47</f>
        <v>82343</v>
      </c>
      <c r="K46" s="388">
        <f t="shared" si="3"/>
        <v>74476.22</v>
      </c>
      <c r="L46" s="388">
        <f t="shared" si="3"/>
        <v>74476.22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725</v>
      </c>
      <c r="H47" s="195">
        <v>14</v>
      </c>
      <c r="I47" s="382">
        <f>I48</f>
        <v>100603</v>
      </c>
      <c r="J47" s="383">
        <f t="shared" si="3"/>
        <v>82343</v>
      </c>
      <c r="K47" s="382">
        <f t="shared" si="3"/>
        <v>74476.22</v>
      </c>
      <c r="L47" s="383">
        <f t="shared" si="3"/>
        <v>74476.22</v>
      </c>
      <c r="M47" s="3"/>
      <c r="N47" s="3"/>
      <c r="O47" s="3"/>
      <c r="P47" s="3"/>
      <c r="Q47" s="375"/>
      <c r="R47" s="343"/>
    </row>
    <row r="48" spans="1:18" ht="15.6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725</v>
      </c>
      <c r="H48" s="195">
        <v>15</v>
      </c>
      <c r="I48" s="382">
        <f>I49</f>
        <v>100603</v>
      </c>
      <c r="J48" s="383">
        <f t="shared" si="3"/>
        <v>82343</v>
      </c>
      <c r="K48" s="390">
        <f t="shared" si="3"/>
        <v>74476.22</v>
      </c>
      <c r="L48" s="390">
        <f t="shared" si="3"/>
        <v>74476.22</v>
      </c>
      <c r="M48" s="3"/>
      <c r="N48" s="3"/>
      <c r="O48" s="3"/>
      <c r="P48" s="3"/>
      <c r="Q48" s="343"/>
      <c r="R48" s="375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725</v>
      </c>
      <c r="H49" s="195">
        <v>16</v>
      </c>
      <c r="I49" s="391">
        <f>SUM(I50:I64)</f>
        <v>100603</v>
      </c>
      <c r="J49" s="391">
        <f>SUM(J50:J64)</f>
        <v>82343</v>
      </c>
      <c r="K49" s="392">
        <f>SUM(K50:K64)</f>
        <v>74476.22</v>
      </c>
      <c r="L49" s="392">
        <f>SUM(L50:L64)</f>
        <v>74476.22</v>
      </c>
      <c r="M49" s="3"/>
      <c r="N49" s="3"/>
      <c r="O49" s="3"/>
      <c r="P49" s="3"/>
      <c r="Q49" s="343"/>
      <c r="R49" s="375"/>
    </row>
    <row r="50" spans="1:18" ht="15.6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385">
        <v>24400</v>
      </c>
      <c r="J50" s="385">
        <v>21159</v>
      </c>
      <c r="K50" s="385">
        <v>21157.119999999999</v>
      </c>
      <c r="L50" s="385">
        <f>SUM(K50)</f>
        <v>21157.119999999999</v>
      </c>
      <c r="M50" s="3"/>
      <c r="N50" s="3"/>
      <c r="O50" s="3"/>
      <c r="P50" s="3"/>
      <c r="Q50" s="343"/>
      <c r="R50" s="375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726</v>
      </c>
      <c r="H51" s="195">
        <v>18</v>
      </c>
      <c r="I51" s="385">
        <v>500</v>
      </c>
      <c r="J51" s="385"/>
      <c r="K51" s="385"/>
      <c r="L51" s="385"/>
      <c r="M51" s="3"/>
      <c r="N51" s="3"/>
      <c r="O51" s="3"/>
      <c r="P51" s="3"/>
      <c r="Q51" s="343"/>
      <c r="R51" s="375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727</v>
      </c>
      <c r="H52" s="195">
        <v>19</v>
      </c>
      <c r="I52" s="385">
        <v>1232</v>
      </c>
      <c r="J52" s="385">
        <v>481</v>
      </c>
      <c r="K52" s="385">
        <v>471.67</v>
      </c>
      <c r="L52" s="385">
        <f>SUM(K52)</f>
        <v>471.67</v>
      </c>
      <c r="M52" s="3"/>
      <c r="N52" s="3"/>
      <c r="O52" s="3"/>
      <c r="P52" s="3"/>
      <c r="Q52" s="343"/>
      <c r="R52" s="375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695</v>
      </c>
      <c r="H53" s="195">
        <v>20</v>
      </c>
      <c r="I53" s="385">
        <v>7000</v>
      </c>
      <c r="J53" s="385">
        <v>4680</v>
      </c>
      <c r="K53" s="385">
        <v>4679.8100000000004</v>
      </c>
      <c r="L53" s="385">
        <f>SUM(K53)</f>
        <v>4679.8100000000004</v>
      </c>
      <c r="M53" s="3"/>
      <c r="N53" s="3"/>
      <c r="O53" s="3"/>
      <c r="P53" s="3"/>
      <c r="Q53" s="343"/>
      <c r="R53" s="375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728</v>
      </c>
      <c r="H54" s="195">
        <v>21</v>
      </c>
      <c r="I54" s="385">
        <v>200</v>
      </c>
      <c r="J54" s="385"/>
      <c r="K54" s="385"/>
      <c r="L54" s="385"/>
      <c r="M54" s="3"/>
      <c r="N54" s="3"/>
      <c r="O54" s="3"/>
      <c r="P54" s="3"/>
      <c r="Q54" s="343"/>
      <c r="R54" s="375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386"/>
      <c r="J55" s="385"/>
      <c r="K55" s="385"/>
      <c r="L55" s="385"/>
      <c r="M55" s="3"/>
      <c r="N55" s="3"/>
      <c r="O55" s="3"/>
      <c r="P55" s="3"/>
      <c r="Q55" s="343"/>
      <c r="R55" s="37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393"/>
      <c r="J56" s="385"/>
      <c r="K56" s="385"/>
      <c r="L56" s="385"/>
      <c r="M56" s="3"/>
      <c r="N56" s="3"/>
      <c r="O56" s="3"/>
      <c r="P56" s="3"/>
      <c r="Q56" s="343"/>
      <c r="R56" s="375"/>
    </row>
    <row r="57" spans="1:18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47" t="s">
        <v>674</v>
      </c>
      <c r="H57" s="195">
        <v>24</v>
      </c>
      <c r="I57" s="386"/>
      <c r="J57" s="386"/>
      <c r="K57" s="386"/>
      <c r="L57" s="386"/>
      <c r="M57" s="3"/>
      <c r="N57" s="3"/>
      <c r="O57" s="3"/>
      <c r="P57" s="3"/>
      <c r="Q57" s="343"/>
      <c r="R57" s="375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39" t="s">
        <v>729</v>
      </c>
      <c r="H58" s="195">
        <v>25</v>
      </c>
      <c r="I58" s="386">
        <v>1068</v>
      </c>
      <c r="J58" s="385">
        <v>282</v>
      </c>
      <c r="K58" s="385">
        <v>280.98</v>
      </c>
      <c r="L58" s="385">
        <f>SUM(K58)</f>
        <v>280.98</v>
      </c>
      <c r="M58" s="3"/>
      <c r="N58" s="3"/>
      <c r="O58" s="3"/>
      <c r="P58" s="3"/>
      <c r="Q58" s="343"/>
      <c r="R58" s="375"/>
    </row>
    <row r="59" spans="1:18" ht="15.6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386">
        <v>4905</v>
      </c>
      <c r="J59" s="385">
        <v>3245</v>
      </c>
      <c r="K59" s="385">
        <v>776.49</v>
      </c>
      <c r="L59" s="385">
        <f>SUM(K59)</f>
        <v>776.49</v>
      </c>
      <c r="M59" s="3"/>
      <c r="N59" s="3"/>
      <c r="O59" s="3"/>
      <c r="P59" s="3"/>
      <c r="Q59" s="343"/>
      <c r="R59" s="375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696</v>
      </c>
      <c r="H60" s="195">
        <v>27</v>
      </c>
      <c r="I60" s="386"/>
      <c r="J60" s="386"/>
      <c r="K60" s="386"/>
      <c r="L60" s="386"/>
      <c r="M60" s="3"/>
      <c r="N60" s="3"/>
      <c r="O60" s="3"/>
      <c r="P60" s="3"/>
      <c r="Q60" s="343"/>
      <c r="R60" s="375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697</v>
      </c>
      <c r="H61" s="195">
        <v>28</v>
      </c>
      <c r="I61" s="386">
        <v>31445</v>
      </c>
      <c r="J61" s="385">
        <v>27486</v>
      </c>
      <c r="K61" s="385">
        <v>27422.7</v>
      </c>
      <c r="L61" s="385">
        <f>SUM(K61)</f>
        <v>27422.7</v>
      </c>
      <c r="M61" s="3"/>
      <c r="N61" s="3"/>
      <c r="O61" s="3"/>
      <c r="P61" s="3"/>
      <c r="Q61" s="343"/>
      <c r="R61" s="375"/>
    </row>
    <row r="62" spans="1:18" ht="27.75" customHeight="1">
      <c r="A62" s="328">
        <v>2</v>
      </c>
      <c r="B62" s="262">
        <v>2</v>
      </c>
      <c r="C62" s="257">
        <v>1</v>
      </c>
      <c r="D62" s="257">
        <v>1</v>
      </c>
      <c r="E62" s="257">
        <v>1</v>
      </c>
      <c r="F62" s="329">
        <v>21</v>
      </c>
      <c r="G62" s="339" t="s">
        <v>698</v>
      </c>
      <c r="H62" s="195">
        <v>29</v>
      </c>
      <c r="I62" s="386">
        <v>3520</v>
      </c>
      <c r="J62" s="385">
        <v>2390</v>
      </c>
      <c r="K62" s="385">
        <v>1414.02</v>
      </c>
      <c r="L62" s="385">
        <f>SUM(K62)</f>
        <v>1414.02</v>
      </c>
      <c r="M62" s="3"/>
      <c r="N62" s="3"/>
      <c r="O62" s="3"/>
      <c r="P62" s="3"/>
      <c r="Q62" s="343"/>
      <c r="R62" s="375"/>
    </row>
    <row r="63" spans="1:18" ht="12" customHeight="1">
      <c r="A63" s="328">
        <v>2</v>
      </c>
      <c r="B63" s="262">
        <v>2</v>
      </c>
      <c r="C63" s="257">
        <v>1</v>
      </c>
      <c r="D63" s="257">
        <v>1</v>
      </c>
      <c r="E63" s="257">
        <v>1</v>
      </c>
      <c r="F63" s="329">
        <v>22</v>
      </c>
      <c r="G63" s="339" t="s">
        <v>680</v>
      </c>
      <c r="H63" s="195">
        <v>30</v>
      </c>
      <c r="I63" s="386"/>
      <c r="J63" s="385"/>
      <c r="K63" s="385"/>
      <c r="L63" s="385"/>
      <c r="M63" s="3"/>
      <c r="N63" s="3"/>
      <c r="O63" s="3"/>
      <c r="P63" s="3"/>
      <c r="Q63" s="343"/>
      <c r="R63" s="375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39" t="s">
        <v>699</v>
      </c>
      <c r="H64" s="195">
        <v>31</v>
      </c>
      <c r="I64" s="386">
        <v>26333</v>
      </c>
      <c r="J64" s="385">
        <v>22620</v>
      </c>
      <c r="K64" s="385">
        <v>18273.43</v>
      </c>
      <c r="L64" s="385">
        <f>SUM(K64)</f>
        <v>18273.43</v>
      </c>
      <c r="M64" s="3"/>
      <c r="N64" s="3"/>
      <c r="O64" s="3"/>
      <c r="P64" s="3"/>
      <c r="Q64" s="343"/>
      <c r="R64" s="375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 s="375"/>
      <c r="R66" s="343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43"/>
      <c r="R67" s="375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43"/>
      <c r="R68" s="375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43"/>
      <c r="R69" s="375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43"/>
      <c r="R70" s="375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43"/>
      <c r="R71" s="375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43"/>
      <c r="R72" s="375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43"/>
      <c r="R73" s="375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43"/>
      <c r="R74" s="375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43"/>
      <c r="R75" s="3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28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43"/>
      <c r="R76" s="375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744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43"/>
      <c r="R77" s="375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745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43"/>
      <c r="R78" s="375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48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43"/>
      <c r="R79" s="375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28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43"/>
      <c r="R80" s="375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48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43"/>
      <c r="R81" s="375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48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48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48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48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39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39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39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39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1">
        <v>2</v>
      </c>
      <c r="B109" s="332">
        <v>5</v>
      </c>
      <c r="C109" s="330">
        <v>3</v>
      </c>
      <c r="D109" s="283">
        <v>2</v>
      </c>
      <c r="E109" s="332"/>
      <c r="F109" s="333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1">
        <v>2</v>
      </c>
      <c r="B110" s="332">
        <v>5</v>
      </c>
      <c r="C110" s="330">
        <v>3</v>
      </c>
      <c r="D110" s="283">
        <v>2</v>
      </c>
      <c r="E110" s="332">
        <v>1</v>
      </c>
      <c r="F110" s="333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1">
        <v>2</v>
      </c>
      <c r="B111" s="332">
        <v>5</v>
      </c>
      <c r="C111" s="330">
        <v>3</v>
      </c>
      <c r="D111" s="283">
        <v>2</v>
      </c>
      <c r="E111" s="332">
        <v>1</v>
      </c>
      <c r="F111" s="333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1">
        <v>2</v>
      </c>
      <c r="B112" s="332">
        <v>5</v>
      </c>
      <c r="C112" s="330">
        <v>3</v>
      </c>
      <c r="D112" s="283">
        <v>2</v>
      </c>
      <c r="E112" s="332">
        <v>1</v>
      </c>
      <c r="F112" s="333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49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6.4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6.4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6.4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584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26"/>
      <c r="G135" s="360" t="s">
        <v>739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26"/>
      <c r="G136" s="360" t="s">
        <v>739</v>
      </c>
      <c r="H136" s="359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26"/>
      <c r="G137" s="360" t="s">
        <v>739</v>
      </c>
      <c r="H137" s="359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26">
        <v>1</v>
      </c>
      <c r="G138" s="357" t="s">
        <v>739</v>
      </c>
      <c r="H138" s="359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59">
        <v>106</v>
      </c>
      <c r="I139" s="383">
        <f>SUM(I140+I145+I153)</f>
        <v>12203</v>
      </c>
      <c r="J139" s="394">
        <f>SUM(J140+J145+J153)</f>
        <v>10380</v>
      </c>
      <c r="K139" s="383">
        <f>SUM(K140+K145+K153)</f>
        <v>10179.379999999999</v>
      </c>
      <c r="L139" s="382">
        <f>SUM(L140+L145+L153)</f>
        <v>10179.379999999999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59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59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59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59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59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6.4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59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6.4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59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6.4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59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59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59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26"/>
      <c r="G150" s="224" t="s">
        <v>215</v>
      </c>
      <c r="H150" s="359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26"/>
      <c r="G151" s="224" t="s">
        <v>215</v>
      </c>
      <c r="H151" s="359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26">
        <v>1</v>
      </c>
      <c r="G152" s="224" t="s">
        <v>215</v>
      </c>
      <c r="H152" s="359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59">
        <v>120</v>
      </c>
      <c r="I153" s="383">
        <f>I154</f>
        <v>12203</v>
      </c>
      <c r="J153" s="394">
        <f t="shared" ref="J153:L154" si="25">J154</f>
        <v>10380</v>
      </c>
      <c r="K153" s="383">
        <f t="shared" si="25"/>
        <v>10179.379999999999</v>
      </c>
      <c r="L153" s="382">
        <f t="shared" si="25"/>
        <v>10179.379999999999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59">
        <v>121</v>
      </c>
      <c r="I154" s="392">
        <f>I155</f>
        <v>12203</v>
      </c>
      <c r="J154" s="395">
        <f t="shared" si="25"/>
        <v>10380</v>
      </c>
      <c r="K154" s="392">
        <f t="shared" si="25"/>
        <v>10179.379999999999</v>
      </c>
      <c r="L154" s="391">
        <f t="shared" si="25"/>
        <v>10179.379999999999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59">
        <v>122</v>
      </c>
      <c r="I155" s="383">
        <f>SUM(I156:I157)</f>
        <v>12203</v>
      </c>
      <c r="J155" s="394">
        <f>SUM(J156:J157)</f>
        <v>10380</v>
      </c>
      <c r="K155" s="383">
        <f>SUM(K156:K157)</f>
        <v>10179.379999999999</v>
      </c>
      <c r="L155" s="382">
        <f>SUM(L156:L157)</f>
        <v>10179.379999999999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59">
        <v>123</v>
      </c>
      <c r="I156" s="396">
        <v>12203</v>
      </c>
      <c r="J156" s="397">
        <v>10380</v>
      </c>
      <c r="K156" s="397">
        <v>10179.379999999999</v>
      </c>
      <c r="L156" s="397">
        <f>SUM(K156)</f>
        <v>10179.379999999999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59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59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59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59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59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59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59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34">
        <v>2</v>
      </c>
      <c r="B164" s="335">
        <v>8</v>
      </c>
      <c r="C164" s="226">
        <v>1</v>
      </c>
      <c r="D164" s="335">
        <v>1</v>
      </c>
      <c r="E164" s="336">
        <v>1</v>
      </c>
      <c r="F164" s="327">
        <v>3</v>
      </c>
      <c r="G164" s="226" t="s">
        <v>731</v>
      </c>
      <c r="H164" s="359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59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59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37">
        <v>1</v>
      </c>
      <c r="G167" s="224" t="s">
        <v>566</v>
      </c>
      <c r="H167" s="359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59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59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59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59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59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59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59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59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59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59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59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1">
        <v>2</v>
      </c>
      <c r="B179" s="341">
        <v>9</v>
      </c>
      <c r="C179" s="341">
        <v>2</v>
      </c>
      <c r="D179" s="341">
        <v>2</v>
      </c>
      <c r="E179" s="341"/>
      <c r="F179" s="341"/>
      <c r="G179" s="224" t="s">
        <v>732</v>
      </c>
      <c r="H179" s="359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733</v>
      </c>
      <c r="H180" s="359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734</v>
      </c>
      <c r="H181" s="359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735</v>
      </c>
      <c r="H182" s="359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736</v>
      </c>
      <c r="H183" s="359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700</v>
      </c>
      <c r="H184" s="359">
        <v>151</v>
      </c>
      <c r="I184" s="110">
        <f>SUM(I185+I238+I303)</f>
        <v>4000</v>
      </c>
      <c r="J184" s="138">
        <f>SUM(J185+J238+J303)</f>
        <v>605</v>
      </c>
      <c r="K184" s="111">
        <f>SUM(K185+K238+K303)</f>
        <v>605</v>
      </c>
      <c r="L184" s="110">
        <f>SUM(L185+L238+L303)</f>
        <v>605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59">
        <v>152</v>
      </c>
      <c r="I185" s="127">
        <f>SUM(I186+I209+I216+I228+I232)</f>
        <v>4000</v>
      </c>
      <c r="J185" s="123">
        <f>SUM(J186+J209+J216+J228+J232)</f>
        <v>605</v>
      </c>
      <c r="K185" s="123">
        <f>SUM(K186+K209+K216+K228+K232)</f>
        <v>605</v>
      </c>
      <c r="L185" s="123">
        <f>SUM(L186+L209+L216+L228+L232)</f>
        <v>605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59">
        <v>153</v>
      </c>
      <c r="I186" s="123">
        <f>SUM(I200+I195)</f>
        <v>3395</v>
      </c>
      <c r="J186" s="128">
        <f>SUM(J187+J190+J195+J201+J206)</f>
        <v>0</v>
      </c>
      <c r="K186" s="129">
        <f>SUM(K187+K190+K195+K201+K206)</f>
        <v>0</v>
      </c>
      <c r="L186" s="127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724</v>
      </c>
      <c r="H187" s="359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724</v>
      </c>
      <c r="H188" s="359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724</v>
      </c>
      <c r="H189" s="359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701</v>
      </c>
      <c r="H190" s="359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701</v>
      </c>
      <c r="H191" s="359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702</v>
      </c>
      <c r="H192" s="359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703</v>
      </c>
      <c r="H193" s="359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59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704</v>
      </c>
      <c r="H195" s="359">
        <v>162</v>
      </c>
      <c r="I195" s="127">
        <f>I196</f>
        <v>2000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704</v>
      </c>
      <c r="H196" s="359">
        <v>163</v>
      </c>
      <c r="I196" s="127">
        <f>SUM(I197:I199)</f>
        <v>2000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705</v>
      </c>
      <c r="H197" s="359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706</v>
      </c>
      <c r="H198" s="359">
        <v>165</v>
      </c>
      <c r="I198" s="126">
        <v>2000</v>
      </c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707</v>
      </c>
      <c r="H199" s="359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6.4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57" t="s">
        <v>730</v>
      </c>
      <c r="H200" s="359">
        <v>167</v>
      </c>
      <c r="I200" s="358">
        <v>1395</v>
      </c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708</v>
      </c>
      <c r="H201" s="359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708</v>
      </c>
      <c r="H202" s="359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709</v>
      </c>
      <c r="H203" s="359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746</v>
      </c>
      <c r="H204" s="359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710</v>
      </c>
      <c r="H205" s="359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711</v>
      </c>
      <c r="H206" s="359">
        <v>173</v>
      </c>
      <c r="I206" s="127">
        <f>I207</f>
        <v>0</v>
      </c>
      <c r="J206" s="128">
        <f t="shared" ref="J206:L207" si="31">J207</f>
        <v>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711</v>
      </c>
      <c r="H207" s="359">
        <v>174</v>
      </c>
      <c r="I207" s="129">
        <f>I208</f>
        <v>0</v>
      </c>
      <c r="J207" s="129">
        <f t="shared" si="31"/>
        <v>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711</v>
      </c>
      <c r="H208" s="359">
        <v>175</v>
      </c>
      <c r="I208" s="114"/>
      <c r="J208" s="117"/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59">
        <v>176</v>
      </c>
      <c r="I209" s="127">
        <f>I210</f>
        <v>605</v>
      </c>
      <c r="J209" s="152">
        <f t="shared" ref="I209:L210" si="32">J210</f>
        <v>605</v>
      </c>
      <c r="K209" s="153">
        <f t="shared" si="32"/>
        <v>605</v>
      </c>
      <c r="L209" s="148">
        <f t="shared" si="32"/>
        <v>605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59">
        <v>177</v>
      </c>
      <c r="I210" s="123">
        <f t="shared" si="32"/>
        <v>605</v>
      </c>
      <c r="J210" s="128">
        <f t="shared" si="32"/>
        <v>605</v>
      </c>
      <c r="K210" s="129">
        <f t="shared" si="32"/>
        <v>605</v>
      </c>
      <c r="L210" s="127">
        <f t="shared" si="32"/>
        <v>605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59">
        <v>178</v>
      </c>
      <c r="I211" s="127">
        <f>SUM(I212:I215)</f>
        <v>605</v>
      </c>
      <c r="J211" s="124">
        <f>SUM(J212:J215)</f>
        <v>605</v>
      </c>
      <c r="K211" s="125">
        <f>SUM(K212:K215)</f>
        <v>605</v>
      </c>
      <c r="L211" s="123">
        <f>SUM(L212:L215)</f>
        <v>605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26">
        <v>2</v>
      </c>
      <c r="G212" s="224" t="s">
        <v>747</v>
      </c>
      <c r="H212" s="359">
        <v>179</v>
      </c>
      <c r="I212" s="117">
        <v>605</v>
      </c>
      <c r="J212" s="117">
        <v>605</v>
      </c>
      <c r="K212" s="117">
        <v>605</v>
      </c>
      <c r="L212" s="117">
        <f>SUM(K212)</f>
        <v>605</v>
      </c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26">
        <v>3</v>
      </c>
      <c r="G213" s="224" t="s">
        <v>712</v>
      </c>
      <c r="H213" s="359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27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26">
        <v>4</v>
      </c>
      <c r="G214" s="224" t="s">
        <v>713</v>
      </c>
      <c r="H214" s="359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27">
        <v>5</v>
      </c>
      <c r="G215" s="226" t="s">
        <v>714</v>
      </c>
      <c r="H215" s="359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59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715</v>
      </c>
      <c r="H217" s="359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715</v>
      </c>
      <c r="H218" s="359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715</v>
      </c>
      <c r="H219" s="359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716</v>
      </c>
      <c r="H220" s="359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716</v>
      </c>
      <c r="H221" s="359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44">
        <f t="shared" si="34"/>
        <v>0</v>
      </c>
      <c r="N221" s="344">
        <f t="shared" si="34"/>
        <v>0</v>
      </c>
      <c r="O221" s="344">
        <f t="shared" si="34"/>
        <v>0</v>
      </c>
      <c r="P221" s="344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717</v>
      </c>
      <c r="H222" s="359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718</v>
      </c>
      <c r="H223" s="359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719</v>
      </c>
      <c r="H224" s="359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748</v>
      </c>
      <c r="H225" s="359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720</v>
      </c>
      <c r="H226" s="359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26">
        <v>6</v>
      </c>
      <c r="G227" s="223" t="s">
        <v>716</v>
      </c>
      <c r="H227" s="359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59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59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59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59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749</v>
      </c>
      <c r="H232" s="359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749</v>
      </c>
      <c r="H233" s="359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749</v>
      </c>
      <c r="H234" s="359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721</v>
      </c>
      <c r="H235" s="359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722</v>
      </c>
      <c r="H236" s="359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723</v>
      </c>
      <c r="H237" s="359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742</v>
      </c>
      <c r="H238" s="359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38">
        <v>3</v>
      </c>
      <c r="B239" s="335">
        <v>2</v>
      </c>
      <c r="C239" s="336">
        <v>1</v>
      </c>
      <c r="D239" s="336"/>
      <c r="E239" s="336"/>
      <c r="F239" s="327"/>
      <c r="G239" s="226" t="s">
        <v>737</v>
      </c>
      <c r="H239" s="359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26"/>
      <c r="G240" s="224" t="s">
        <v>569</v>
      </c>
      <c r="H240" s="359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26"/>
      <c r="G241" s="224" t="s">
        <v>13</v>
      </c>
      <c r="H241" s="359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38">
        <v>3</v>
      </c>
      <c r="B242" s="338">
        <v>2</v>
      </c>
      <c r="C242" s="336">
        <v>1</v>
      </c>
      <c r="D242" s="336">
        <v>1</v>
      </c>
      <c r="E242" s="336">
        <v>1</v>
      </c>
      <c r="F242" s="327">
        <v>1</v>
      </c>
      <c r="G242" s="226" t="s">
        <v>13</v>
      </c>
      <c r="H242" s="359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2</v>
      </c>
      <c r="F243" s="327"/>
      <c r="G243" s="226" t="s">
        <v>273</v>
      </c>
      <c r="H243" s="359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2</v>
      </c>
      <c r="F244" s="327">
        <v>1</v>
      </c>
      <c r="G244" s="226" t="s">
        <v>274</v>
      </c>
      <c r="H244" s="359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38">
        <v>3</v>
      </c>
      <c r="B245" s="336">
        <v>2</v>
      </c>
      <c r="C245" s="336">
        <v>1</v>
      </c>
      <c r="D245" s="336">
        <v>1</v>
      </c>
      <c r="E245" s="336">
        <v>2</v>
      </c>
      <c r="F245" s="327">
        <v>2</v>
      </c>
      <c r="G245" s="226" t="s">
        <v>275</v>
      </c>
      <c r="H245" s="359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38">
        <v>3</v>
      </c>
      <c r="B246" s="336">
        <v>2</v>
      </c>
      <c r="C246" s="336">
        <v>1</v>
      </c>
      <c r="D246" s="336">
        <v>1</v>
      </c>
      <c r="E246" s="336">
        <v>3</v>
      </c>
      <c r="F246" s="376"/>
      <c r="G246" s="226" t="s">
        <v>278</v>
      </c>
      <c r="H246" s="359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38">
        <v>3</v>
      </c>
      <c r="B247" s="336">
        <v>2</v>
      </c>
      <c r="C247" s="336">
        <v>1</v>
      </c>
      <c r="D247" s="336">
        <v>1</v>
      </c>
      <c r="E247" s="336">
        <v>3</v>
      </c>
      <c r="F247" s="327">
        <v>1</v>
      </c>
      <c r="G247" s="226" t="s">
        <v>276</v>
      </c>
      <c r="H247" s="359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38">
        <v>3</v>
      </c>
      <c r="B248" s="336">
        <v>2</v>
      </c>
      <c r="C248" s="336">
        <v>1</v>
      </c>
      <c r="D248" s="336">
        <v>1</v>
      </c>
      <c r="E248" s="336">
        <v>3</v>
      </c>
      <c r="F248" s="327">
        <v>2</v>
      </c>
      <c r="G248" s="226" t="s">
        <v>277</v>
      </c>
      <c r="H248" s="359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59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59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59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59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59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59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59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59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59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59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59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59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59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59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59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59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59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39" t="s">
        <v>128</v>
      </c>
      <c r="H266" s="359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59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59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59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59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738</v>
      </c>
      <c r="H271" s="359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59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59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59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26"/>
      <c r="G275" s="224" t="s">
        <v>297</v>
      </c>
      <c r="H275" s="359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26">
        <v>1</v>
      </c>
      <c r="G276" s="224" t="s">
        <v>274</v>
      </c>
      <c r="H276" s="359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26">
        <v>2</v>
      </c>
      <c r="G277" s="224" t="s">
        <v>275</v>
      </c>
      <c r="H277" s="359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26"/>
      <c r="G278" s="224" t="s">
        <v>278</v>
      </c>
      <c r="H278" s="359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26">
        <v>1</v>
      </c>
      <c r="G279" s="224" t="s">
        <v>276</v>
      </c>
      <c r="H279" s="359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26">
        <v>2</v>
      </c>
      <c r="G280" s="224" t="s">
        <v>298</v>
      </c>
      <c r="H280" s="359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6.4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59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59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6.4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59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6.4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59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6.4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59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59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59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59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59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59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59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59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59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59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59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59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59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59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59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59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59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59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692</v>
      </c>
      <c r="H303" s="359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750</v>
      </c>
      <c r="H304" s="359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59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59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59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26"/>
      <c r="G308" s="224" t="s">
        <v>297</v>
      </c>
      <c r="H308" s="359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26">
        <v>1</v>
      </c>
      <c r="G309" s="224" t="s">
        <v>274</v>
      </c>
      <c r="H309" s="359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26">
        <v>2</v>
      </c>
      <c r="G310" s="224" t="s">
        <v>275</v>
      </c>
      <c r="H310" s="359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26"/>
      <c r="G311" s="224" t="s">
        <v>278</v>
      </c>
      <c r="H311" s="359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26">
        <v>1</v>
      </c>
      <c r="G312" s="224" t="s">
        <v>276</v>
      </c>
      <c r="H312" s="359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26">
        <v>2</v>
      </c>
      <c r="G313" s="224" t="s">
        <v>298</v>
      </c>
      <c r="H313" s="359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59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59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59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59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59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59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59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59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59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59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59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39" t="s">
        <v>642</v>
      </c>
      <c r="H325" s="359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59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59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59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59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59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59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59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59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59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59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694</v>
      </c>
      <c r="H336" s="359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59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59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2">
        <f t="shared" si="53"/>
        <v>0</v>
      </c>
      <c r="N338" s="342">
        <f t="shared" si="53"/>
        <v>0</v>
      </c>
      <c r="O338" s="342">
        <f t="shared" si="53"/>
        <v>0</v>
      </c>
      <c r="P338" s="342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59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26"/>
      <c r="G340" s="226" t="s">
        <v>297</v>
      </c>
      <c r="H340" s="359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26">
        <v>1</v>
      </c>
      <c r="G341" s="226" t="s">
        <v>274</v>
      </c>
      <c r="H341" s="359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26">
        <v>2</v>
      </c>
      <c r="G342" s="226" t="s">
        <v>275</v>
      </c>
      <c r="H342" s="359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26"/>
      <c r="G343" s="226" t="s">
        <v>278</v>
      </c>
      <c r="H343" s="359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26">
        <v>1</v>
      </c>
      <c r="G344" s="226" t="s">
        <v>276</v>
      </c>
      <c r="H344" s="359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26">
        <v>2</v>
      </c>
      <c r="G345" s="226" t="s">
        <v>298</v>
      </c>
      <c r="H345" s="359">
        <v>312</v>
      </c>
      <c r="I345" s="121"/>
      <c r="J345" s="305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59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59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 ht="26.4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59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59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59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59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59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59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59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59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59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59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59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59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59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59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59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59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59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59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39" t="s">
        <v>646</v>
      </c>
      <c r="H366" s="359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28">
        <v>3</v>
      </c>
      <c r="B367" s="328">
        <v>3</v>
      </c>
      <c r="C367" s="262">
        <v>2</v>
      </c>
      <c r="D367" s="257">
        <v>7</v>
      </c>
      <c r="E367" s="257">
        <v>1</v>
      </c>
      <c r="F367" s="329">
        <v>2</v>
      </c>
      <c r="G367" s="339" t="s">
        <v>341</v>
      </c>
      <c r="H367" s="359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0" t="s">
        <v>138</v>
      </c>
      <c r="H368" s="359">
        <v>335</v>
      </c>
      <c r="I368" s="387">
        <f>SUM(I34+I184)</f>
        <v>1315042</v>
      </c>
      <c r="J368" s="387">
        <f>SUM(J34+J184)</f>
        <v>1013172</v>
      </c>
      <c r="K368" s="387">
        <f t="shared" ref="K368:P368" si="60">SUM(K34+K184)</f>
        <v>961416.14</v>
      </c>
      <c r="L368" s="387">
        <f t="shared" si="60"/>
        <v>961416.14</v>
      </c>
      <c r="M368" s="387">
        <f t="shared" si="60"/>
        <v>0</v>
      </c>
      <c r="N368" s="387">
        <f t="shared" si="60"/>
        <v>0</v>
      </c>
      <c r="O368" s="387">
        <f t="shared" si="60"/>
        <v>0</v>
      </c>
      <c r="P368" s="387">
        <f t="shared" si="60"/>
        <v>0</v>
      </c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52"/>
      <c r="J369" s="353"/>
      <c r="K369" s="353"/>
      <c r="L369" s="353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55" t="s">
        <v>758</v>
      </c>
      <c r="H370" s="351"/>
      <c r="I370" s="354"/>
      <c r="L370" s="354" t="s">
        <v>759</v>
      </c>
      <c r="M370" s="3"/>
      <c r="N370" s="3"/>
      <c r="O370" s="3"/>
      <c r="P370" s="3"/>
    </row>
    <row r="371" spans="1:16" ht="18.600000000000001">
      <c r="A371" s="187"/>
      <c r="B371" s="188"/>
      <c r="C371" s="188"/>
      <c r="D371" s="239" t="s">
        <v>174</v>
      </c>
      <c r="E371" s="345"/>
      <c r="F371" s="345"/>
      <c r="G371" s="345"/>
      <c r="H371" s="345"/>
      <c r="I371" s="365" t="s">
        <v>132</v>
      </c>
      <c r="J371" s="3"/>
      <c r="K371" s="441" t="s">
        <v>133</v>
      </c>
      <c r="L371" s="441"/>
      <c r="M371" s="3"/>
      <c r="N371" s="3"/>
      <c r="O371" s="3"/>
      <c r="P371" s="3"/>
    </row>
    <row r="372" spans="1:16" ht="15.6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6">
      <c r="B373" s="3"/>
      <c r="C373" s="3"/>
      <c r="D373" s="82"/>
      <c r="E373" s="82"/>
      <c r="F373" s="242"/>
      <c r="G373" s="82" t="s">
        <v>760</v>
      </c>
      <c r="H373" s="3"/>
      <c r="I373" s="161"/>
      <c r="J373" s="3"/>
      <c r="K373" s="243" t="s">
        <v>761</v>
      </c>
      <c r="L373" s="243"/>
      <c r="M373" s="3"/>
      <c r="N373" s="3"/>
      <c r="O373" s="3"/>
      <c r="P373" s="3"/>
    </row>
    <row r="374" spans="1:16" ht="26.25" customHeight="1">
      <c r="A374" s="160"/>
      <c r="B374" s="371"/>
      <c r="C374" s="371"/>
      <c r="D374" s="450" t="s">
        <v>743</v>
      </c>
      <c r="E374" s="451"/>
      <c r="F374" s="451"/>
      <c r="G374" s="451"/>
      <c r="H374" s="346"/>
      <c r="I374" s="186" t="s">
        <v>132</v>
      </c>
      <c r="J374" s="371"/>
      <c r="K374" s="441" t="s">
        <v>133</v>
      </c>
      <c r="L374" s="441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 t="s">
        <v>164</v>
      </c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0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  <customSheetView guid="{DEAD3D29-059E-486C-AD0E-87404C0BECF8}" scale="124" showPageBreaks="1" zeroValues="0" hiddenColumns="1" topLeftCell="A31">
      <selection activeCell="I39" sqref="I39"/>
      <pageMargins left="0.70866141732283472" right="0.70866141732283472" top="0.74803149606299213" bottom="0.74803149606299213" header="0.31496062992125984" footer="0.31496062992125984"/>
      <pageSetup paperSize="9" scale="80" firstPageNumber="0" fitToHeight="0" orientation="portrait" r:id="rId13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80" firstPageNumber="0" fitToHeight="0" orientation="portrait" r:id="rId1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6.4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6.4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6.4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6.4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741</v>
      </c>
    </row>
    <row r="200" spans="1:7" ht="26.4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690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691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692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693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694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DEAD3D29-059E-486C-AD0E-87404C0BECF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2022-10-12T08:09:19Z</cp:lastPrinted>
  <dcterms:created xsi:type="dcterms:W3CDTF">2004-04-07T10:43:01Z</dcterms:created>
  <dcterms:modified xsi:type="dcterms:W3CDTF">2023-01-20T13:57:21Z</dcterms:modified>
</cp:coreProperties>
</file>